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BF Files\"/>
    </mc:Choice>
  </mc:AlternateContent>
  <xr:revisionPtr revIDLastSave="0" documentId="8_{B8EC6649-2787-4C69-BEDA-9941E3F7F550}" xr6:coauthVersionLast="47" xr6:coauthVersionMax="47" xr10:uidLastSave="{00000000-0000-0000-0000-000000000000}"/>
  <bookViews>
    <workbookView xWindow="28680" yWindow="-120" windowWidth="29040" windowHeight="15720" xr2:uid="{0E9E5374-D8BB-4A2A-B031-63C556D02DDF}"/>
  </bookViews>
  <sheets>
    <sheet name="Pricing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P11" i="1" s="1"/>
  <c r="L11" i="1"/>
  <c r="M11" i="1" s="1"/>
  <c r="J11" i="1"/>
  <c r="G11" i="1"/>
  <c r="H11" i="1" s="1"/>
  <c r="E11" i="1"/>
  <c r="N10" i="1"/>
  <c r="P10" i="1" s="1"/>
  <c r="J10" i="1"/>
  <c r="L10" i="1" s="1"/>
  <c r="M10" i="1" s="1"/>
  <c r="H10" i="1"/>
  <c r="G10" i="1"/>
  <c r="E10" i="1"/>
  <c r="N9" i="1"/>
  <c r="P9" i="1" s="1"/>
  <c r="J9" i="1"/>
  <c r="L9" i="1" s="1"/>
  <c r="M9" i="1" s="1"/>
  <c r="G9" i="1"/>
  <c r="H9" i="1" s="1"/>
  <c r="E9" i="1"/>
  <c r="J8" i="1"/>
  <c r="L8" i="1" s="1"/>
  <c r="M8" i="1" s="1"/>
  <c r="G8" i="1"/>
  <c r="H8" i="1" s="1"/>
  <c r="E8" i="1"/>
  <c r="J7" i="1"/>
  <c r="L7" i="1" s="1"/>
  <c r="M7" i="1" s="1"/>
  <c r="G7" i="1"/>
  <c r="H7" i="1" s="1"/>
  <c r="E7" i="1"/>
</calcChain>
</file>

<file path=xl/sharedStrings.xml><?xml version="1.0" encoding="utf-8"?>
<sst xmlns="http://schemas.openxmlformats.org/spreadsheetml/2006/main" count="31" uniqueCount="28">
  <si>
    <t>Labor and</t>
  </si>
  <si>
    <t xml:space="preserve">Material </t>
  </si>
  <si>
    <t>Total</t>
  </si>
  <si>
    <t>Brewery</t>
  </si>
  <si>
    <t>Whlsr</t>
  </si>
  <si>
    <t>Whslr</t>
  </si>
  <si>
    <t>Unit</t>
  </si>
  <si>
    <t>Retailer</t>
  </si>
  <si>
    <t>Easy IPA</t>
  </si>
  <si>
    <t>OH Costs Only</t>
  </si>
  <si>
    <t>Costs Only</t>
  </si>
  <si>
    <t>Beer Costs</t>
  </si>
  <si>
    <t>PTW</t>
  </si>
  <si>
    <t>margin $</t>
  </si>
  <si>
    <t>margin %</t>
  </si>
  <si>
    <t>PTR</t>
  </si>
  <si>
    <t>margin</t>
  </si>
  <si>
    <t>Price</t>
  </si>
  <si>
    <t>PTC</t>
  </si>
  <si>
    <t>Margin</t>
  </si>
  <si>
    <t>1/2 BBL</t>
  </si>
  <si>
    <t>1/6 BBL Logs</t>
  </si>
  <si>
    <t>6/4 16 oz Cans</t>
  </si>
  <si>
    <t>2/12 12oz</t>
  </si>
  <si>
    <t>4/6 12 oz</t>
  </si>
  <si>
    <t>Sample Brewery</t>
  </si>
  <si>
    <t>Beer Pricing Template</t>
  </si>
  <si>
    <t>www.bbfassociation.org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</si>
</sst>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quotePrefix="1" applyBorder="1"/>
    <xf numFmtId="44" fontId="0" fillId="0" borderId="6" xfId="1" quotePrefix="1" applyFont="1" applyFill="1" applyBorder="1"/>
    <xf numFmtId="44" fontId="0" fillId="0" borderId="6" xfId="1" applyFont="1" applyFill="1" applyBorder="1"/>
    <xf numFmtId="10" fontId="0" fillId="0" borderId="6" xfId="2" applyNumberFormat="1" applyFont="1" applyFill="1" applyBorder="1"/>
    <xf numFmtId="0" fontId="0" fillId="0" borderId="6" xfId="0" applyBorder="1"/>
    <xf numFmtId="0" fontId="0" fillId="0" borderId="7" xfId="0" quotePrefix="1" applyBorder="1"/>
    <xf numFmtId="44" fontId="0" fillId="0" borderId="7" xfId="1" quotePrefix="1" applyFont="1" applyFill="1" applyBorder="1"/>
    <xf numFmtId="44" fontId="0" fillId="0" borderId="7" xfId="1" applyFont="1" applyFill="1" applyBorder="1"/>
    <xf numFmtId="0" fontId="0" fillId="0" borderId="7" xfId="0" applyBorder="1"/>
    <xf numFmtId="10" fontId="0" fillId="0" borderId="7" xfId="2" applyNumberFormat="1" applyFont="1" applyFill="1" applyBorder="1"/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3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bfassoci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069D-7FFE-4B7E-B341-CF9066F2A25D}">
  <dimension ref="A1:P11"/>
  <sheetViews>
    <sheetView tabSelected="1" workbookViewId="0">
      <selection activeCell="B21" sqref="B21"/>
    </sheetView>
  </sheetViews>
  <sheetFormatPr defaultColWidth="8.85546875" defaultRowHeight="15" x14ac:dyDescent="0.25"/>
  <cols>
    <col min="1" max="1" width="11.7109375" customWidth="1"/>
    <col min="2" max="2" width="13.42578125" bestFit="1" customWidth="1"/>
    <col min="3" max="3" width="13.5703125" bestFit="1" customWidth="1"/>
    <col min="4" max="8" width="11.7109375" customWidth="1"/>
    <col min="9" max="9" width="4" customWidth="1"/>
    <col min="10" max="19" width="11.7109375" customWidth="1"/>
  </cols>
  <sheetData>
    <row r="1" spans="1:16" x14ac:dyDescent="0.25">
      <c r="A1" t="s">
        <v>25</v>
      </c>
    </row>
    <row r="2" spans="1:16" x14ac:dyDescent="0.25">
      <c r="A2" t="s">
        <v>26</v>
      </c>
    </row>
    <row r="3" spans="1:16" ht="15.75" thickBot="1" x14ac:dyDescent="0.3">
      <c r="A3" s="20" t="s">
        <v>27</v>
      </c>
    </row>
    <row r="4" spans="1:16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3"/>
      <c r="C5" s="4" t="s">
        <v>0</v>
      </c>
      <c r="D5" s="18" t="s">
        <v>1</v>
      </c>
      <c r="E5" s="4" t="s">
        <v>2</v>
      </c>
      <c r="F5" s="18"/>
      <c r="G5" s="4" t="s">
        <v>3</v>
      </c>
      <c r="H5" s="4" t="s">
        <v>3</v>
      </c>
      <c r="I5" s="4"/>
      <c r="J5" s="4"/>
      <c r="K5" s="4"/>
      <c r="L5" s="4" t="s">
        <v>4</v>
      </c>
      <c r="M5" s="4" t="s">
        <v>5</v>
      </c>
      <c r="N5" s="4" t="s">
        <v>6</v>
      </c>
      <c r="O5" s="4"/>
      <c r="P5" s="4" t="s">
        <v>7</v>
      </c>
    </row>
    <row r="6" spans="1:16" ht="15.75" thickBot="1" x14ac:dyDescent="0.3">
      <c r="A6" s="5" t="s">
        <v>8</v>
      </c>
      <c r="B6" s="6"/>
      <c r="C6" s="7" t="s">
        <v>9</v>
      </c>
      <c r="D6" s="19" t="s">
        <v>10</v>
      </c>
      <c r="E6" s="7" t="s">
        <v>11</v>
      </c>
      <c r="F6" s="19" t="s">
        <v>12</v>
      </c>
      <c r="G6" s="7" t="s">
        <v>13</v>
      </c>
      <c r="H6" s="7" t="s">
        <v>14</v>
      </c>
      <c r="I6" s="7"/>
      <c r="J6" s="7" t="s">
        <v>12</v>
      </c>
      <c r="K6" s="7" t="s">
        <v>15</v>
      </c>
      <c r="L6" s="7" t="s">
        <v>16</v>
      </c>
      <c r="M6" s="7" t="s">
        <v>16</v>
      </c>
      <c r="N6" s="7" t="s">
        <v>17</v>
      </c>
      <c r="O6" s="7" t="s">
        <v>18</v>
      </c>
      <c r="P6" s="7" t="s">
        <v>19</v>
      </c>
    </row>
    <row r="7" spans="1:16" x14ac:dyDescent="0.25">
      <c r="B7" s="8" t="s">
        <v>20</v>
      </c>
      <c r="C7" s="9">
        <v>16.5</v>
      </c>
      <c r="D7" s="10">
        <v>40</v>
      </c>
      <c r="E7" s="10">
        <f>C7+D7</f>
        <v>56.5</v>
      </c>
      <c r="F7" s="10">
        <v>120</v>
      </c>
      <c r="G7" s="10">
        <f>F7-D7-C7</f>
        <v>63.5</v>
      </c>
      <c r="H7" s="11">
        <f>G7/F7</f>
        <v>0.52916666666666667</v>
      </c>
      <c r="I7" s="12"/>
      <c r="J7" s="10">
        <f>F7</f>
        <v>120</v>
      </c>
      <c r="K7" s="10">
        <v>170</v>
      </c>
      <c r="L7" s="10">
        <f>K7-J7</f>
        <v>50</v>
      </c>
      <c r="M7" s="11">
        <f>L7/K7</f>
        <v>0.29411764705882354</v>
      </c>
      <c r="N7" s="12"/>
      <c r="O7" s="12"/>
      <c r="P7" s="12"/>
    </row>
    <row r="8" spans="1:16" x14ac:dyDescent="0.25">
      <c r="B8" s="13" t="s">
        <v>21</v>
      </c>
      <c r="C8" s="14">
        <v>12</v>
      </c>
      <c r="D8" s="15">
        <v>17</v>
      </c>
      <c r="E8" s="10">
        <f t="shared" ref="E8:E11" si="0">C8+D8</f>
        <v>29</v>
      </c>
      <c r="F8" s="15">
        <v>50</v>
      </c>
      <c r="G8" s="10">
        <f t="shared" ref="G8:G11" si="1">F8-D8-C8</f>
        <v>21</v>
      </c>
      <c r="H8" s="11">
        <f>G8/F8</f>
        <v>0.42</v>
      </c>
      <c r="I8" s="16"/>
      <c r="J8" s="10">
        <f>F8</f>
        <v>50</v>
      </c>
      <c r="K8" s="15">
        <v>80</v>
      </c>
      <c r="L8" s="10">
        <f>K8-J8</f>
        <v>30</v>
      </c>
      <c r="M8" s="11">
        <f>L8/K8</f>
        <v>0.375</v>
      </c>
      <c r="N8" s="16"/>
      <c r="O8" s="16"/>
      <c r="P8" s="16"/>
    </row>
    <row r="9" spans="1:16" x14ac:dyDescent="0.25">
      <c r="B9" s="16" t="s">
        <v>22</v>
      </c>
      <c r="C9" s="15">
        <v>4.5</v>
      </c>
      <c r="D9" s="15">
        <v>11.2</v>
      </c>
      <c r="E9" s="10">
        <f t="shared" si="0"/>
        <v>15.7</v>
      </c>
      <c r="F9" s="15">
        <v>35</v>
      </c>
      <c r="G9" s="10">
        <f t="shared" si="1"/>
        <v>19.3</v>
      </c>
      <c r="H9" s="17">
        <f>SUM(G9/F9)</f>
        <v>0.55142857142857149</v>
      </c>
      <c r="I9" s="16"/>
      <c r="J9" s="15">
        <f>F9</f>
        <v>35</v>
      </c>
      <c r="K9" s="15">
        <v>54</v>
      </c>
      <c r="L9" s="15">
        <f>SUM(K9-J9)</f>
        <v>19</v>
      </c>
      <c r="M9" s="17">
        <f>SUM(L9/K9)</f>
        <v>0.35185185185185186</v>
      </c>
      <c r="N9" s="15">
        <f>K9/6</f>
        <v>9</v>
      </c>
      <c r="O9" s="15">
        <v>12.99</v>
      </c>
      <c r="P9" s="17">
        <f>SUM(O9-N9)/O9</f>
        <v>0.30715935334872979</v>
      </c>
    </row>
    <row r="10" spans="1:16" x14ac:dyDescent="0.25">
      <c r="B10" s="16" t="s">
        <v>23</v>
      </c>
      <c r="C10" s="15">
        <v>4</v>
      </c>
      <c r="D10" s="15">
        <v>10.53</v>
      </c>
      <c r="E10" s="10">
        <f t="shared" si="0"/>
        <v>14.53</v>
      </c>
      <c r="F10" s="15">
        <v>18</v>
      </c>
      <c r="G10" s="10">
        <f t="shared" si="1"/>
        <v>3.4700000000000006</v>
      </c>
      <c r="H10" s="17">
        <f>SUM(G10/F10)</f>
        <v>0.19277777777777783</v>
      </c>
      <c r="I10" s="16"/>
      <c r="J10" s="15">
        <f>F10</f>
        <v>18</v>
      </c>
      <c r="K10" s="15">
        <v>24</v>
      </c>
      <c r="L10" s="15">
        <f>SUM(K10-J10)</f>
        <v>6</v>
      </c>
      <c r="M10" s="17">
        <f>SUM(L10/K10)</f>
        <v>0.25</v>
      </c>
      <c r="N10" s="15">
        <f>K10/2</f>
        <v>12</v>
      </c>
      <c r="O10" s="15">
        <v>15.99</v>
      </c>
      <c r="P10" s="17">
        <f>SUM(O10-N10)/O10</f>
        <v>0.24953095684803003</v>
      </c>
    </row>
    <row r="11" spans="1:16" x14ac:dyDescent="0.25">
      <c r="B11" s="16" t="s">
        <v>24</v>
      </c>
      <c r="C11" s="15">
        <v>4</v>
      </c>
      <c r="D11" s="15">
        <v>10.8</v>
      </c>
      <c r="E11" s="10">
        <f t="shared" si="0"/>
        <v>14.8</v>
      </c>
      <c r="F11" s="15">
        <v>25</v>
      </c>
      <c r="G11" s="10">
        <f t="shared" si="1"/>
        <v>10.199999999999999</v>
      </c>
      <c r="H11" s="17">
        <f>SUM(G11/F11)</f>
        <v>0.40799999999999997</v>
      </c>
      <c r="I11" s="16"/>
      <c r="J11" s="15">
        <f>F11</f>
        <v>25</v>
      </c>
      <c r="K11" s="15">
        <v>36</v>
      </c>
      <c r="L11" s="15">
        <f>SUM(K11-J11)</f>
        <v>11</v>
      </c>
      <c r="M11" s="17">
        <f>SUM(L11/K11)</f>
        <v>0.30555555555555558</v>
      </c>
      <c r="N11" s="15">
        <f>K11/4</f>
        <v>9</v>
      </c>
      <c r="O11" s="15">
        <v>12.99</v>
      </c>
      <c r="P11" s="17">
        <f>SUM(O11-N11)/O11</f>
        <v>0.30715935334872979</v>
      </c>
    </row>
  </sheetData>
  <hyperlinks>
    <hyperlink ref="A3" r:id="rId1" xr:uid="{F3C9750E-60E9-40AA-A63A-EA866F6066E4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info</cp:lastModifiedBy>
  <dcterms:created xsi:type="dcterms:W3CDTF">2021-03-12T16:34:51Z</dcterms:created>
  <dcterms:modified xsi:type="dcterms:W3CDTF">2023-08-07T19:37:49Z</dcterms:modified>
</cp:coreProperties>
</file>