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y Shumway\Google Drive\CBF Files\"/>
    </mc:Choice>
  </mc:AlternateContent>
  <xr:revisionPtr revIDLastSave="0" documentId="13_ncr:1_{326E2727-FE3D-4398-A644-0033A3FBD78F}" xr6:coauthVersionLast="47" xr6:coauthVersionMax="47" xr10:uidLastSave="{00000000-0000-0000-0000-000000000000}"/>
  <bookViews>
    <workbookView xWindow="-28920" yWindow="-120" windowWidth="29040" windowHeight="15840" xr2:uid="{0E9E5374-D8BB-4A2A-B031-63C556D02DDF}"/>
  </bookViews>
  <sheets>
    <sheet name="Pricing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" l="1"/>
  <c r="P8" i="1" s="1"/>
  <c r="L8" i="1"/>
  <c r="M8" i="1" s="1"/>
  <c r="J8" i="1"/>
  <c r="G8" i="1"/>
  <c r="H8" i="1" s="1"/>
  <c r="E8" i="1"/>
  <c r="N7" i="1"/>
  <c r="P7" i="1" s="1"/>
  <c r="J7" i="1"/>
  <c r="L7" i="1" s="1"/>
  <c r="M7" i="1" s="1"/>
  <c r="H7" i="1"/>
  <c r="G7" i="1"/>
  <c r="E7" i="1"/>
  <c r="N6" i="1"/>
  <c r="P6" i="1" s="1"/>
  <c r="J6" i="1"/>
  <c r="L6" i="1" s="1"/>
  <c r="M6" i="1" s="1"/>
  <c r="G6" i="1"/>
  <c r="H6" i="1" s="1"/>
  <c r="E6" i="1"/>
  <c r="J5" i="1"/>
  <c r="L5" i="1" s="1"/>
  <c r="M5" i="1" s="1"/>
  <c r="G5" i="1"/>
  <c r="H5" i="1" s="1"/>
  <c r="E5" i="1"/>
  <c r="J4" i="1"/>
  <c r="L4" i="1" s="1"/>
  <c r="M4" i="1" s="1"/>
  <c r="G4" i="1"/>
  <c r="H4" i="1" s="1"/>
  <c r="E4" i="1"/>
</calcChain>
</file>

<file path=xl/sharedStrings.xml><?xml version="1.0" encoding="utf-8"?>
<sst xmlns="http://schemas.openxmlformats.org/spreadsheetml/2006/main" count="28" uniqueCount="25">
  <si>
    <t>Labor and</t>
  </si>
  <si>
    <t xml:space="preserve">Material </t>
  </si>
  <si>
    <t>Total</t>
  </si>
  <si>
    <t>Brewery</t>
  </si>
  <si>
    <t>Whlsr</t>
  </si>
  <si>
    <t>Whslr</t>
  </si>
  <si>
    <t>Unit</t>
  </si>
  <si>
    <t>Retailer</t>
  </si>
  <si>
    <t>Easy IPA</t>
  </si>
  <si>
    <t>OH Costs Only</t>
  </si>
  <si>
    <t>Costs Only</t>
  </si>
  <si>
    <t>Beer Costs</t>
  </si>
  <si>
    <t>PTW</t>
  </si>
  <si>
    <t>margin $</t>
  </si>
  <si>
    <t>margin %</t>
  </si>
  <si>
    <t>PTR</t>
  </si>
  <si>
    <t>margin</t>
  </si>
  <si>
    <t>Price</t>
  </si>
  <si>
    <t>PTC</t>
  </si>
  <si>
    <t>Margin</t>
  </si>
  <si>
    <t>1/2 BBL</t>
  </si>
  <si>
    <t>1/6 BBL Logs</t>
  </si>
  <si>
    <t>6/4 16 oz Cans</t>
  </si>
  <si>
    <t>2/12 12oz</t>
  </si>
  <si>
    <t>4/6 12 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</si>
</sst>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quotePrefix="1" applyBorder="1"/>
    <xf numFmtId="44" fontId="0" fillId="0" borderId="6" xfId="1" quotePrefix="1" applyFont="1" applyFill="1" applyBorder="1"/>
    <xf numFmtId="44" fontId="0" fillId="0" borderId="6" xfId="1" applyFont="1" applyFill="1" applyBorder="1"/>
    <xf numFmtId="10" fontId="0" fillId="0" borderId="6" xfId="2" applyNumberFormat="1" applyFont="1" applyFill="1" applyBorder="1"/>
    <xf numFmtId="0" fontId="0" fillId="0" borderId="6" xfId="0" applyBorder="1"/>
    <xf numFmtId="0" fontId="0" fillId="0" borderId="7" xfId="0" quotePrefix="1" applyBorder="1"/>
    <xf numFmtId="44" fontId="0" fillId="0" borderId="7" xfId="1" quotePrefix="1" applyFont="1" applyFill="1" applyBorder="1"/>
    <xf numFmtId="44" fontId="0" fillId="0" borderId="7" xfId="1" applyFont="1" applyFill="1" applyBorder="1"/>
    <xf numFmtId="0" fontId="0" fillId="0" borderId="7" xfId="0" applyBorder="1"/>
    <xf numFmtId="10" fontId="0" fillId="0" borderId="7" xfId="2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9069D-7FFE-4B7E-B341-CF9066F2A25D}">
  <dimension ref="A1:P8"/>
  <sheetViews>
    <sheetView tabSelected="1" workbookViewId="0">
      <selection activeCell="H13" sqref="H13"/>
    </sheetView>
  </sheetViews>
  <sheetFormatPr defaultColWidth="8.85546875" defaultRowHeight="15" x14ac:dyDescent="0.25"/>
  <cols>
    <col min="1" max="1" width="11.7109375" customWidth="1"/>
    <col min="2" max="2" width="13.42578125" bestFit="1" customWidth="1"/>
    <col min="3" max="3" width="13.5703125" bestFit="1" customWidth="1"/>
    <col min="4" max="8" width="11.7109375" customWidth="1"/>
    <col min="9" max="9" width="4" customWidth="1"/>
    <col min="10" max="19" width="11.7109375" customWidth="1"/>
  </cols>
  <sheetData>
    <row r="1" spans="1:16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/>
      <c r="C2" s="4" t="s">
        <v>0</v>
      </c>
      <c r="D2" s="4" t="s">
        <v>1</v>
      </c>
      <c r="E2" s="4" t="s">
        <v>2</v>
      </c>
      <c r="F2" s="4"/>
      <c r="G2" s="4" t="s">
        <v>3</v>
      </c>
      <c r="H2" s="4" t="s">
        <v>3</v>
      </c>
      <c r="I2" s="4"/>
      <c r="J2" s="4"/>
      <c r="K2" s="4"/>
      <c r="L2" s="4" t="s">
        <v>4</v>
      </c>
      <c r="M2" s="4" t="s">
        <v>5</v>
      </c>
      <c r="N2" s="4" t="s">
        <v>6</v>
      </c>
      <c r="O2" s="4"/>
      <c r="P2" s="4" t="s">
        <v>7</v>
      </c>
    </row>
    <row r="3" spans="1:16" ht="15.75" thickBot="1" x14ac:dyDescent="0.3">
      <c r="A3" s="5" t="s">
        <v>8</v>
      </c>
      <c r="B3" s="6"/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7"/>
      <c r="J3" s="7" t="s">
        <v>12</v>
      </c>
      <c r="K3" s="7" t="s">
        <v>15</v>
      </c>
      <c r="L3" s="7" t="s">
        <v>16</v>
      </c>
      <c r="M3" s="7" t="s">
        <v>16</v>
      </c>
      <c r="N3" s="7" t="s">
        <v>17</v>
      </c>
      <c r="O3" s="7" t="s">
        <v>18</v>
      </c>
      <c r="P3" s="7" t="s">
        <v>19</v>
      </c>
    </row>
    <row r="4" spans="1:16" x14ac:dyDescent="0.25">
      <c r="B4" s="8" t="s">
        <v>20</v>
      </c>
      <c r="C4" s="9">
        <v>16.5</v>
      </c>
      <c r="D4" s="10">
        <v>40</v>
      </c>
      <c r="E4" s="10">
        <f>C4+D4</f>
        <v>56.5</v>
      </c>
      <c r="F4" s="10">
        <v>120</v>
      </c>
      <c r="G4" s="10">
        <f>F4-D4-C4</f>
        <v>63.5</v>
      </c>
      <c r="H4" s="11">
        <f>G4/F4</f>
        <v>0.52916666666666667</v>
      </c>
      <c r="I4" s="12"/>
      <c r="J4" s="10">
        <f>F4</f>
        <v>120</v>
      </c>
      <c r="K4" s="10">
        <v>170</v>
      </c>
      <c r="L4" s="10">
        <f>K4-J4</f>
        <v>50</v>
      </c>
      <c r="M4" s="11">
        <f>L4/K4</f>
        <v>0.29411764705882354</v>
      </c>
      <c r="N4" s="12"/>
      <c r="O4" s="12"/>
      <c r="P4" s="12"/>
    </row>
    <row r="5" spans="1:16" x14ac:dyDescent="0.25">
      <c r="B5" s="13" t="s">
        <v>21</v>
      </c>
      <c r="C5" s="14">
        <v>12</v>
      </c>
      <c r="D5" s="15">
        <v>17</v>
      </c>
      <c r="E5" s="10">
        <f t="shared" ref="E5:E8" si="0">C5+D5</f>
        <v>29</v>
      </c>
      <c r="F5" s="15">
        <v>50</v>
      </c>
      <c r="G5" s="10">
        <f t="shared" ref="G5:G8" si="1">F5-D5-C5</f>
        <v>21</v>
      </c>
      <c r="H5" s="11">
        <f>G5/F5</f>
        <v>0.42</v>
      </c>
      <c r="I5" s="16"/>
      <c r="J5" s="10">
        <f>F5</f>
        <v>50</v>
      </c>
      <c r="K5" s="15">
        <v>80</v>
      </c>
      <c r="L5" s="10">
        <f>K5-J5</f>
        <v>30</v>
      </c>
      <c r="M5" s="11">
        <f>L5/K5</f>
        <v>0.375</v>
      </c>
      <c r="N5" s="16"/>
      <c r="O5" s="16"/>
      <c r="P5" s="16"/>
    </row>
    <row r="6" spans="1:16" x14ac:dyDescent="0.25">
      <c r="B6" s="16" t="s">
        <v>22</v>
      </c>
      <c r="C6" s="15">
        <v>4.5</v>
      </c>
      <c r="D6" s="15">
        <v>11.2</v>
      </c>
      <c r="E6" s="10">
        <f t="shared" si="0"/>
        <v>15.7</v>
      </c>
      <c r="F6" s="15">
        <v>35</v>
      </c>
      <c r="G6" s="10">
        <f t="shared" si="1"/>
        <v>19.3</v>
      </c>
      <c r="H6" s="17">
        <f>SUM(G6/F6)</f>
        <v>0.55142857142857149</v>
      </c>
      <c r="I6" s="16"/>
      <c r="J6" s="15">
        <f>F6</f>
        <v>35</v>
      </c>
      <c r="K6" s="15">
        <v>54</v>
      </c>
      <c r="L6" s="15">
        <f>SUM(K6-J6)</f>
        <v>19</v>
      </c>
      <c r="M6" s="17">
        <f>SUM(L6/K6)</f>
        <v>0.35185185185185186</v>
      </c>
      <c r="N6" s="15">
        <f>K6/6</f>
        <v>9</v>
      </c>
      <c r="O6" s="15">
        <v>12.99</v>
      </c>
      <c r="P6" s="17">
        <f>SUM(O6-N6)/O6</f>
        <v>0.30715935334872979</v>
      </c>
    </row>
    <row r="7" spans="1:16" x14ac:dyDescent="0.25">
      <c r="B7" s="16" t="s">
        <v>23</v>
      </c>
      <c r="C7" s="15">
        <v>4</v>
      </c>
      <c r="D7" s="15">
        <v>10.53</v>
      </c>
      <c r="E7" s="10">
        <f t="shared" si="0"/>
        <v>14.53</v>
      </c>
      <c r="F7" s="15">
        <v>18</v>
      </c>
      <c r="G7" s="10">
        <f t="shared" si="1"/>
        <v>3.4700000000000006</v>
      </c>
      <c r="H7" s="17">
        <f>SUM(G7/F7)</f>
        <v>0.19277777777777783</v>
      </c>
      <c r="I7" s="16"/>
      <c r="J7" s="15">
        <f>F7</f>
        <v>18</v>
      </c>
      <c r="K7" s="15">
        <v>24</v>
      </c>
      <c r="L7" s="15">
        <f>SUM(K7-J7)</f>
        <v>6</v>
      </c>
      <c r="M7" s="17">
        <f>SUM(L7/K7)</f>
        <v>0.25</v>
      </c>
      <c r="N7" s="15">
        <f>K7/2</f>
        <v>12</v>
      </c>
      <c r="O7" s="15">
        <v>15.99</v>
      </c>
      <c r="P7" s="17">
        <f>SUM(O7-N7)/O7</f>
        <v>0.24953095684803003</v>
      </c>
    </row>
    <row r="8" spans="1:16" x14ac:dyDescent="0.25">
      <c r="B8" s="16" t="s">
        <v>24</v>
      </c>
      <c r="C8" s="15">
        <v>4</v>
      </c>
      <c r="D8" s="15">
        <v>10.8</v>
      </c>
      <c r="E8" s="10">
        <f t="shared" si="0"/>
        <v>14.8</v>
      </c>
      <c r="F8" s="15">
        <v>25</v>
      </c>
      <c r="G8" s="10">
        <f t="shared" si="1"/>
        <v>10.199999999999999</v>
      </c>
      <c r="H8" s="17">
        <f>SUM(G8/F8)</f>
        <v>0.40799999999999997</v>
      </c>
      <c r="I8" s="16"/>
      <c r="J8" s="15">
        <f>F8</f>
        <v>25</v>
      </c>
      <c r="K8" s="15">
        <v>36</v>
      </c>
      <c r="L8" s="15">
        <f>SUM(K8-J8)</f>
        <v>11</v>
      </c>
      <c r="M8" s="17">
        <f>SUM(L8/K8)</f>
        <v>0.30555555555555558</v>
      </c>
      <c r="N8" s="15">
        <f>K8/4</f>
        <v>9</v>
      </c>
      <c r="O8" s="15">
        <v>12.99</v>
      </c>
      <c r="P8" s="17">
        <f>SUM(O8-N8)/O8</f>
        <v>0.30715935334872979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 Shumway</dc:creator>
  <cp:lastModifiedBy>Kary Shumway</cp:lastModifiedBy>
  <dcterms:created xsi:type="dcterms:W3CDTF">2021-03-12T16:34:51Z</dcterms:created>
  <dcterms:modified xsi:type="dcterms:W3CDTF">2022-01-26T20:36:39Z</dcterms:modified>
</cp:coreProperties>
</file>