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dth\Documents\"/>
    </mc:Choice>
  </mc:AlternateContent>
  <xr:revisionPtr revIDLastSave="0" documentId="13_ncr:1_{AAD73CCA-9F6D-4935-84EA-9CE720078921}" xr6:coauthVersionLast="43" xr6:coauthVersionMax="43" xr10:uidLastSave="{00000000-0000-0000-0000-000000000000}"/>
  <bookViews>
    <workbookView xWindow="-120" yWindow="-120" windowWidth="20730" windowHeight="11160" xr2:uid="{79331CCC-C4A3-446C-88CA-A27D15FB2BD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1" i="1"/>
  <c r="C15" i="1"/>
  <c r="C16" i="1"/>
  <c r="C14" i="1"/>
  <c r="B16" i="1"/>
  <c r="B15" i="1"/>
  <c r="B14" i="1"/>
  <c r="B12" i="1"/>
  <c r="B13" i="1"/>
  <c r="B17" i="1"/>
  <c r="B11" i="1"/>
  <c r="C17" i="1" l="1"/>
  <c r="C12" i="1"/>
  <c r="C13" i="1"/>
  <c r="C11" i="1"/>
  <c r="B7" i="1" l="1"/>
</calcChain>
</file>

<file path=xl/sharedStrings.xml><?xml version="1.0" encoding="utf-8"?>
<sst xmlns="http://schemas.openxmlformats.org/spreadsheetml/2006/main" count="25" uniqueCount="25">
  <si>
    <t>Ounces in a Case Equivalent</t>
  </si>
  <si>
    <t>Pack Sizes and CE Conversions</t>
  </si>
  <si>
    <t>24 x 12oz cans or bottles</t>
  </si>
  <si>
    <t>Ounces</t>
  </si>
  <si>
    <t>CE's</t>
  </si>
  <si>
    <t>6 x 4packs 16oz cans or bottles</t>
  </si>
  <si>
    <t>12 x 22oz bottles</t>
  </si>
  <si>
    <t>Case Equivalent = CE</t>
  </si>
  <si>
    <t>CE = 24 units of 12ounces each</t>
  </si>
  <si>
    <t>Notes</t>
  </si>
  <si>
    <t>Convert the pack size to ounces</t>
  </si>
  <si>
    <t>Divide the pack size ounces by 288 (the # of ounces in 1 CE)</t>
  </si>
  <si>
    <t>One Brewer Barrel = 31 gallons</t>
  </si>
  <si>
    <t>One Case Equivalent = 2.25 gallons</t>
  </si>
  <si>
    <t xml:space="preserve">There are 13.78 Case Equivalents per Brewer's Barrel </t>
  </si>
  <si>
    <t>Gallons</t>
  </si>
  <si>
    <t>Log or 1/6 BBL</t>
  </si>
  <si>
    <t>1/4 BBL</t>
  </si>
  <si>
    <t>1/2 BBL</t>
  </si>
  <si>
    <t>50L BBL</t>
  </si>
  <si>
    <t>There are 128 ounces in a gallon</t>
  </si>
  <si>
    <t>There are 33.814 ounces in a Liter</t>
  </si>
  <si>
    <t>Ounces in a Gallon</t>
  </si>
  <si>
    <t>Chart of Beer Pack Size and Case Equivalent Conversion</t>
  </si>
  <si>
    <t>Craft Brewery Finance.com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</si>
</sst>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3" fontId="0" fillId="0" borderId="0" xfId="1" applyNumberFormat="1" applyFont="1"/>
    <xf numFmtId="0" fontId="0" fillId="0" borderId="0" xfId="0" quotePrefix="1"/>
    <xf numFmtId="43" fontId="0" fillId="0" borderId="0" xfId="0" applyNumberFormat="1"/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CF229-CB12-47E6-8A08-63EED1A5F5E6}">
  <dimension ref="A1:H26"/>
  <sheetViews>
    <sheetView tabSelected="1" zoomScale="120" zoomScaleNormal="120" workbookViewId="0">
      <selection activeCell="A4" sqref="A4"/>
    </sheetView>
  </sheetViews>
  <sheetFormatPr defaultColWidth="8.85546875" defaultRowHeight="15" x14ac:dyDescent="0.25"/>
  <cols>
    <col min="1" max="1" width="29.28515625" customWidth="1"/>
    <col min="2" max="2" width="7.5703125" bestFit="1" customWidth="1"/>
    <col min="3" max="3" width="9.85546875" bestFit="1" customWidth="1"/>
    <col min="4" max="4" width="6.140625" bestFit="1" customWidth="1"/>
    <col min="5" max="5" width="4.140625" customWidth="1"/>
    <col min="6" max="6" width="54" bestFit="1" customWidth="1"/>
  </cols>
  <sheetData>
    <row r="1" spans="1:6" x14ac:dyDescent="0.25">
      <c r="A1" s="1" t="s">
        <v>24</v>
      </c>
    </row>
    <row r="2" spans="1:6" x14ac:dyDescent="0.25">
      <c r="A2" t="s">
        <v>23</v>
      </c>
    </row>
    <row r="5" spans="1:6" x14ac:dyDescent="0.25">
      <c r="A5" t="s">
        <v>7</v>
      </c>
    </row>
    <row r="6" spans="1:6" x14ac:dyDescent="0.25">
      <c r="A6" t="s">
        <v>8</v>
      </c>
    </row>
    <row r="7" spans="1:6" x14ac:dyDescent="0.25">
      <c r="A7" t="s">
        <v>0</v>
      </c>
      <c r="B7" s="5">
        <f>12*24</f>
        <v>288</v>
      </c>
    </row>
    <row r="8" spans="1:6" x14ac:dyDescent="0.25">
      <c r="A8" t="s">
        <v>22</v>
      </c>
      <c r="B8" s="5">
        <v>128</v>
      </c>
    </row>
    <row r="10" spans="1:6" x14ac:dyDescent="0.25">
      <c r="A10" s="7" t="s">
        <v>1</v>
      </c>
      <c r="B10" s="7" t="s">
        <v>15</v>
      </c>
      <c r="C10" s="7" t="s">
        <v>3</v>
      </c>
      <c r="D10" s="7" t="s">
        <v>4</v>
      </c>
      <c r="E10" s="5"/>
      <c r="F10" s="7" t="s">
        <v>9</v>
      </c>
    </row>
    <row r="11" spans="1:6" x14ac:dyDescent="0.25">
      <c r="A11" t="s">
        <v>2</v>
      </c>
      <c r="B11" s="6">
        <f>C11/$B$8</f>
        <v>2.25</v>
      </c>
      <c r="C11" s="6">
        <f>12*24</f>
        <v>288</v>
      </c>
      <c r="D11" s="6">
        <f>C11/$B$7</f>
        <v>1</v>
      </c>
      <c r="E11" s="4"/>
      <c r="F11" t="s">
        <v>10</v>
      </c>
    </row>
    <row r="12" spans="1:6" x14ac:dyDescent="0.25">
      <c r="A12" t="s">
        <v>6</v>
      </c>
      <c r="B12" s="6">
        <f>C12/$B$8</f>
        <v>2.0625</v>
      </c>
      <c r="C12" s="6">
        <f>12*22</f>
        <v>264</v>
      </c>
      <c r="D12" s="6">
        <f t="shared" ref="D12:D17" si="0">C12/$B$7</f>
        <v>0.91666666666666663</v>
      </c>
      <c r="E12" s="4"/>
      <c r="F12" t="s">
        <v>11</v>
      </c>
    </row>
    <row r="13" spans="1:6" x14ac:dyDescent="0.25">
      <c r="A13" t="s">
        <v>5</v>
      </c>
      <c r="B13" s="6">
        <f>C13/$B$8</f>
        <v>3</v>
      </c>
      <c r="C13" s="6">
        <f>16*24</f>
        <v>384</v>
      </c>
      <c r="D13" s="6">
        <f t="shared" si="0"/>
        <v>1.3333333333333333</v>
      </c>
      <c r="E13" s="4"/>
      <c r="F13" t="s">
        <v>12</v>
      </c>
    </row>
    <row r="14" spans="1:6" x14ac:dyDescent="0.25">
      <c r="A14" t="s">
        <v>16</v>
      </c>
      <c r="B14" s="6">
        <f>31*1/6</f>
        <v>5.166666666666667</v>
      </c>
      <c r="C14" s="6">
        <f>B14*$B$8</f>
        <v>661.33333333333337</v>
      </c>
      <c r="D14" s="6">
        <f t="shared" si="0"/>
        <v>2.2962962962962963</v>
      </c>
      <c r="E14" s="4"/>
      <c r="F14" t="s">
        <v>13</v>
      </c>
    </row>
    <row r="15" spans="1:6" x14ac:dyDescent="0.25">
      <c r="A15" s="3" t="s">
        <v>17</v>
      </c>
      <c r="B15" s="6">
        <f>31*1/4</f>
        <v>7.75</v>
      </c>
      <c r="C15" s="6">
        <f t="shared" ref="C15:C16" si="1">B15*$B$8</f>
        <v>992</v>
      </c>
      <c r="D15" s="6">
        <f t="shared" si="0"/>
        <v>3.4444444444444446</v>
      </c>
      <c r="E15" s="4"/>
      <c r="F15" t="s">
        <v>14</v>
      </c>
    </row>
    <row r="16" spans="1:6" x14ac:dyDescent="0.25">
      <c r="A16" s="3" t="s">
        <v>18</v>
      </c>
      <c r="B16" s="6">
        <f>31*1/2</f>
        <v>15.5</v>
      </c>
      <c r="C16" s="6">
        <f t="shared" si="1"/>
        <v>1984</v>
      </c>
      <c r="D16" s="6">
        <f t="shared" si="0"/>
        <v>6.8888888888888893</v>
      </c>
      <c r="E16" s="4"/>
      <c r="F16" t="s">
        <v>20</v>
      </c>
    </row>
    <row r="17" spans="1:8" x14ac:dyDescent="0.25">
      <c r="A17" t="s">
        <v>19</v>
      </c>
      <c r="B17" s="6">
        <f>C17/$B$8</f>
        <v>13.20859375</v>
      </c>
      <c r="C17" s="6">
        <f>50*33.814</f>
        <v>1690.7</v>
      </c>
      <c r="D17" s="6">
        <f t="shared" si="0"/>
        <v>5.8704861111111111</v>
      </c>
      <c r="E17" s="4"/>
      <c r="F17" t="s">
        <v>21</v>
      </c>
    </row>
    <row r="25" spans="1:8" x14ac:dyDescent="0.25">
      <c r="G25" s="2"/>
      <c r="H25" s="3"/>
    </row>
    <row r="26" spans="1:8" x14ac:dyDescent="0.25">
      <c r="G26" s="4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 Shumway</dc:creator>
  <cp:lastModifiedBy>dadth</cp:lastModifiedBy>
  <dcterms:created xsi:type="dcterms:W3CDTF">2018-12-14T15:27:18Z</dcterms:created>
  <dcterms:modified xsi:type="dcterms:W3CDTF">2019-08-17T00:59:47Z</dcterms:modified>
</cp:coreProperties>
</file>