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y Shumway\Google Drive\CBF Files\"/>
    </mc:Choice>
  </mc:AlternateContent>
  <xr:revisionPtr revIDLastSave="0" documentId="13_ncr:1_{2D22AB6D-79B8-45DA-8A66-1694DFB7042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aproom Metrics Track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3" i="1" s="1"/>
  <c r="C34" i="1" s="1"/>
  <c r="D31" i="1"/>
  <c r="E31" i="1"/>
  <c r="F31" i="1"/>
  <c r="G31" i="1"/>
  <c r="H31" i="1"/>
  <c r="H33" i="1" s="1"/>
  <c r="H34" i="1" s="1"/>
  <c r="I31" i="1"/>
  <c r="I33" i="1" s="1"/>
  <c r="I34" i="1" s="1"/>
  <c r="J31" i="1"/>
  <c r="K31" i="1"/>
  <c r="K33" i="1" s="1"/>
  <c r="K34" i="1" s="1"/>
  <c r="L31" i="1"/>
  <c r="M31" i="1"/>
  <c r="C28" i="1"/>
  <c r="D28" i="1"/>
  <c r="E28" i="1"/>
  <c r="F28" i="1"/>
  <c r="G28" i="1"/>
  <c r="H28" i="1"/>
  <c r="I28" i="1"/>
  <c r="J28" i="1"/>
  <c r="K28" i="1"/>
  <c r="L28" i="1"/>
  <c r="M28" i="1"/>
  <c r="C23" i="1"/>
  <c r="I23" i="1"/>
  <c r="K23" i="1"/>
  <c r="M23" i="1"/>
  <c r="C22" i="1"/>
  <c r="D22" i="1"/>
  <c r="D23" i="1" s="1"/>
  <c r="E22" i="1"/>
  <c r="E23" i="1" s="1"/>
  <c r="F22" i="1"/>
  <c r="F23" i="1" s="1"/>
  <c r="G22" i="1"/>
  <c r="G23" i="1" s="1"/>
  <c r="H22" i="1"/>
  <c r="H23" i="1" s="1"/>
  <c r="I22" i="1"/>
  <c r="J22" i="1"/>
  <c r="J23" i="1" s="1"/>
  <c r="K22" i="1"/>
  <c r="L22" i="1"/>
  <c r="L23" i="1" s="1"/>
  <c r="M22" i="1"/>
  <c r="N20" i="1"/>
  <c r="N17" i="1"/>
  <c r="J12" i="1"/>
  <c r="M12" i="1"/>
  <c r="C11" i="1"/>
  <c r="C12" i="1" s="1"/>
  <c r="D11" i="1"/>
  <c r="D12" i="1" s="1"/>
  <c r="E11" i="1"/>
  <c r="E12" i="1" s="1"/>
  <c r="F11" i="1"/>
  <c r="F12" i="1" s="1"/>
  <c r="G11" i="1"/>
  <c r="G12" i="1" s="1"/>
  <c r="H11" i="1"/>
  <c r="H12" i="1" s="1"/>
  <c r="I11" i="1"/>
  <c r="I12" i="1" s="1"/>
  <c r="J11" i="1"/>
  <c r="K11" i="1"/>
  <c r="K12" i="1" s="1"/>
  <c r="L11" i="1"/>
  <c r="L12" i="1" s="1"/>
  <c r="M11" i="1"/>
  <c r="G33" i="1" l="1"/>
  <c r="G34" i="1" s="1"/>
  <c r="M33" i="1"/>
  <c r="M34" i="1" s="1"/>
  <c r="J33" i="1"/>
  <c r="J34" i="1" s="1"/>
  <c r="F33" i="1"/>
  <c r="F34" i="1" s="1"/>
  <c r="E33" i="1"/>
  <c r="E34" i="1" s="1"/>
  <c r="L33" i="1"/>
  <c r="L34" i="1" s="1"/>
  <c r="D33" i="1"/>
  <c r="D34" i="1" s="1"/>
  <c r="N9" i="1"/>
  <c r="N31" i="1" s="1"/>
  <c r="B31" i="1" l="1"/>
  <c r="B28" i="1"/>
  <c r="B22" i="1"/>
  <c r="B23" i="1" l="1"/>
  <c r="B33" i="1"/>
  <c r="B11" i="1"/>
  <c r="N6" i="1"/>
  <c r="N28" i="1" s="1"/>
  <c r="N33" i="1" s="1"/>
  <c r="N34" i="1" s="1"/>
  <c r="B34" i="1" l="1"/>
  <c r="B12" i="1"/>
</calcChain>
</file>

<file path=xl/sharedStrings.xml><?xml version="1.0" encoding="utf-8"?>
<sst xmlns="http://schemas.openxmlformats.org/spreadsheetml/2006/main" count="103" uniqueCount="29">
  <si>
    <t>Variance</t>
  </si>
  <si>
    <t>MTD Var %</t>
  </si>
  <si>
    <t>Last Yr by Month</t>
  </si>
  <si>
    <t>Current Yr by Month</t>
  </si>
  <si>
    <t>Sales</t>
  </si>
  <si>
    <t>Guest Count</t>
  </si>
  <si>
    <t>Avg Check</t>
  </si>
  <si>
    <t>Monthly Taproom Key Metrics</t>
  </si>
  <si>
    <t>Total</t>
  </si>
  <si>
    <t>Notes</t>
  </si>
  <si>
    <t>Enter sales by month for the prior year or enter your budget</t>
  </si>
  <si>
    <t>Enter actual sales by month for the current year and compare to last year (or budget)</t>
  </si>
  <si>
    <t>Create a variance (%) to quickly tell if you are better or worse than prior year (or plan)</t>
  </si>
  <si>
    <t>POS software can track Guest count and Average Ticket per customer. Grab this data</t>
  </si>
  <si>
    <t>and enter here in the Tracker.</t>
  </si>
  <si>
    <t>Compare current Guest count and Average ticket per customer to prior periods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</si>
  <si>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</si>
  <si>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</si>
  <si>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</si>
  <si>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</si>
  <si>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</si>
  <si>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</si>
  <si>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</si>
  <si>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</si>
  <si>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</si>
  <si>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</si>
  <si>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</si>
  <si>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</si>
  <si>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Watch the How To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</si>
</sst>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64" fontId="1" fillId="0" borderId="0" xfId="1" applyNumberFormat="1" applyFont="1" applyFill="1" applyBorder="1"/>
    <xf numFmtId="164" fontId="0" fillId="0" borderId="0" xfId="1" applyNumberFormat="1" applyFont="1" applyFill="1" applyBorder="1"/>
    <xf numFmtId="9" fontId="1" fillId="0" borderId="0" xfId="2" applyFont="1" applyFill="1" applyBorder="1"/>
    <xf numFmtId="9" fontId="0" fillId="0" borderId="0" xfId="2" applyFon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6" fontId="0" fillId="0" borderId="0" xfId="2" applyNumberFormat="1" applyFont="1" applyFill="1" applyBorder="1"/>
    <xf numFmtId="9" fontId="0" fillId="0" borderId="0" xfId="2" applyNumberFormat="1" applyFont="1" applyFill="1" applyBorder="1"/>
    <xf numFmtId="0" fontId="3" fillId="0" borderId="0" xfId="0" applyFont="1" applyFill="1" applyBorder="1"/>
    <xf numFmtId="165" fontId="0" fillId="0" borderId="0" xfId="3" applyNumberFormat="1" applyFont="1" applyFill="1" applyBorder="1"/>
    <xf numFmtId="44" fontId="0" fillId="0" borderId="0" xfId="1" applyFont="1" applyFill="1" applyBorder="1"/>
    <xf numFmtId="164" fontId="0" fillId="0" borderId="0" xfId="1" applyNumberFormat="1" applyFont="1" applyFill="1"/>
    <xf numFmtId="164" fontId="0" fillId="0" borderId="0" xfId="0" applyNumberFormat="1" applyFill="1"/>
    <xf numFmtId="0" fontId="4" fillId="0" borderId="0" xfId="4" applyFill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/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meo.com/530283831/c633569fc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Normal="100" workbookViewId="0">
      <selection activeCell="A2" sqref="A2"/>
    </sheetView>
  </sheetViews>
  <sheetFormatPr defaultColWidth="8.85546875" defaultRowHeight="15" x14ac:dyDescent="0.25"/>
  <cols>
    <col min="1" max="1" width="28.28515625" style="6" bestFit="1" customWidth="1"/>
    <col min="2" max="10" width="10.5703125" style="6" bestFit="1" customWidth="1"/>
    <col min="11" max="13" width="11.5703125" style="6" bestFit="1" customWidth="1"/>
    <col min="14" max="14" width="10.5703125" style="6" bestFit="1" customWidth="1"/>
    <col min="15" max="15" width="4.140625" style="6" customWidth="1"/>
    <col min="16" max="16" width="72" style="6" bestFit="1" customWidth="1"/>
    <col min="17" max="16384" width="8.85546875" style="6"/>
  </cols>
  <sheetData>
    <row r="1" spans="1:16" x14ac:dyDescent="0.25">
      <c r="A1" s="5" t="s">
        <v>7</v>
      </c>
    </row>
    <row r="2" spans="1:16" x14ac:dyDescent="0.25">
      <c r="A2" s="18" t="s">
        <v>28</v>
      </c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8.75" x14ac:dyDescent="0.3">
      <c r="A4" s="13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21" t="s">
        <v>9</v>
      </c>
    </row>
    <row r="5" spans="1:16" x14ac:dyDescent="0.25">
      <c r="A5" s="7" t="s">
        <v>2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20" t="s">
        <v>8</v>
      </c>
    </row>
    <row r="6" spans="1:16" x14ac:dyDescent="0.25">
      <c r="A6" s="7"/>
      <c r="B6" s="2">
        <v>50000</v>
      </c>
      <c r="C6" s="2">
        <v>55000</v>
      </c>
      <c r="D6" s="2">
        <v>55000</v>
      </c>
      <c r="E6" s="2">
        <v>65000</v>
      </c>
      <c r="F6" s="2">
        <v>70000</v>
      </c>
      <c r="G6" s="2">
        <v>75000</v>
      </c>
      <c r="H6" s="2">
        <v>75000</v>
      </c>
      <c r="I6" s="2">
        <v>80000</v>
      </c>
      <c r="J6" s="2">
        <v>70000</v>
      </c>
      <c r="K6" s="2">
        <v>65000</v>
      </c>
      <c r="L6" s="2">
        <v>70000</v>
      </c>
      <c r="M6" s="2">
        <v>95000</v>
      </c>
      <c r="N6" s="8">
        <f>SUM(B6:M6)</f>
        <v>825000</v>
      </c>
      <c r="P6" s="6" t="s">
        <v>10</v>
      </c>
    </row>
    <row r="7" spans="1:16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6" x14ac:dyDescent="0.25">
      <c r="A8" s="7" t="s">
        <v>3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 t="s">
        <v>27</v>
      </c>
      <c r="N8" s="20" t="s">
        <v>8</v>
      </c>
    </row>
    <row r="9" spans="1:16" x14ac:dyDescent="0.25">
      <c r="A9" s="7"/>
      <c r="B9" s="2">
        <v>58000</v>
      </c>
      <c r="C9" s="2">
        <v>67000</v>
      </c>
      <c r="D9" s="2">
        <v>62000</v>
      </c>
      <c r="E9" s="2">
        <v>66000</v>
      </c>
      <c r="F9" s="1">
        <v>69000</v>
      </c>
      <c r="G9" s="2">
        <v>78000</v>
      </c>
      <c r="H9" s="2">
        <v>85000</v>
      </c>
      <c r="I9" s="2">
        <v>82000</v>
      </c>
      <c r="J9" s="2">
        <v>82000</v>
      </c>
      <c r="K9" s="2">
        <v>70000</v>
      </c>
      <c r="L9" s="2">
        <v>65000</v>
      </c>
      <c r="M9" s="2">
        <v>98000</v>
      </c>
      <c r="N9" s="8">
        <f>SUM(B9:M9)</f>
        <v>882000</v>
      </c>
      <c r="P9" s="6" t="s">
        <v>11</v>
      </c>
    </row>
    <row r="10" spans="1:1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6" x14ac:dyDescent="0.25">
      <c r="A11" s="9" t="s">
        <v>0</v>
      </c>
      <c r="B11" s="10">
        <f t="shared" ref="B11:M11" si="0">B9-B6</f>
        <v>8000</v>
      </c>
      <c r="C11" s="10">
        <f t="shared" si="0"/>
        <v>12000</v>
      </c>
      <c r="D11" s="10">
        <f t="shared" si="0"/>
        <v>7000</v>
      </c>
      <c r="E11" s="10">
        <f t="shared" si="0"/>
        <v>1000</v>
      </c>
      <c r="F11" s="10">
        <f t="shared" si="0"/>
        <v>-1000</v>
      </c>
      <c r="G11" s="10">
        <f t="shared" si="0"/>
        <v>3000</v>
      </c>
      <c r="H11" s="10">
        <f t="shared" si="0"/>
        <v>10000</v>
      </c>
      <c r="I11" s="10">
        <f t="shared" si="0"/>
        <v>2000</v>
      </c>
      <c r="J11" s="10">
        <f t="shared" si="0"/>
        <v>12000</v>
      </c>
      <c r="K11" s="10">
        <f t="shared" si="0"/>
        <v>5000</v>
      </c>
      <c r="L11" s="10">
        <f t="shared" si="0"/>
        <v>-5000</v>
      </c>
      <c r="M11" s="10">
        <f t="shared" si="0"/>
        <v>3000</v>
      </c>
      <c r="N11" s="7"/>
    </row>
    <row r="12" spans="1:16" x14ac:dyDescent="0.25">
      <c r="A12" s="9" t="s">
        <v>1</v>
      </c>
      <c r="B12" s="3">
        <f t="shared" ref="B12" si="1">B11/B6</f>
        <v>0.16</v>
      </c>
      <c r="C12" s="3">
        <f t="shared" ref="C12" si="2">C11/C6</f>
        <v>0.21818181818181817</v>
      </c>
      <c r="D12" s="3">
        <f t="shared" ref="D12" si="3">D11/D6</f>
        <v>0.12727272727272726</v>
      </c>
      <c r="E12" s="3">
        <f t="shared" ref="E12" si="4">E11/E6</f>
        <v>1.5384615384615385E-2</v>
      </c>
      <c r="F12" s="3">
        <f t="shared" ref="F12" si="5">F11/F6</f>
        <v>-1.4285714285714285E-2</v>
      </c>
      <c r="G12" s="3">
        <f t="shared" ref="G12" si="6">G11/G6</f>
        <v>0.04</v>
      </c>
      <c r="H12" s="3">
        <f t="shared" ref="H12" si="7">H11/H6</f>
        <v>0.13333333333333333</v>
      </c>
      <c r="I12" s="3">
        <f t="shared" ref="I12" si="8">I11/I6</f>
        <v>2.5000000000000001E-2</v>
      </c>
      <c r="J12" s="3">
        <f t="shared" ref="J12" si="9">J11/J6</f>
        <v>0.17142857142857143</v>
      </c>
      <c r="K12" s="3">
        <f t="shared" ref="K12" si="10">K11/K6</f>
        <v>7.6923076923076927E-2</v>
      </c>
      <c r="L12" s="3">
        <f t="shared" ref="L12" si="11">L11/L6</f>
        <v>-7.1428571428571425E-2</v>
      </c>
      <c r="M12" s="3">
        <f t="shared" ref="M12" si="12">M11/M6</f>
        <v>3.1578947368421054E-2</v>
      </c>
      <c r="N12" s="7"/>
      <c r="P12" s="6" t="s">
        <v>12</v>
      </c>
    </row>
    <row r="13" spans="1:16" x14ac:dyDescent="0.25">
      <c r="A13" s="9"/>
      <c r="B13" s="9"/>
      <c r="C13" s="3"/>
      <c r="D13" s="3"/>
      <c r="E13" s="4"/>
      <c r="F13" s="4"/>
      <c r="G13" s="11"/>
      <c r="H13" s="7"/>
      <c r="I13" s="7"/>
      <c r="J13" s="7"/>
      <c r="K13" s="7"/>
      <c r="L13" s="7"/>
      <c r="M13" s="7"/>
      <c r="N13" s="12"/>
    </row>
    <row r="14" spans="1:1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ht="18.75" x14ac:dyDescent="0.3">
      <c r="A15" s="13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5">
      <c r="A16" s="7" t="s">
        <v>2</v>
      </c>
      <c r="B16" s="19" t="s">
        <v>16</v>
      </c>
      <c r="C16" s="19" t="s">
        <v>17</v>
      </c>
      <c r="D16" s="19" t="s">
        <v>18</v>
      </c>
      <c r="E16" s="19" t="s">
        <v>19</v>
      </c>
      <c r="F16" s="19" t="s">
        <v>20</v>
      </c>
      <c r="G16" s="19" t="s">
        <v>21</v>
      </c>
      <c r="H16" s="19" t="s">
        <v>22</v>
      </c>
      <c r="I16" s="19" t="s">
        <v>23</v>
      </c>
      <c r="J16" s="19" t="s">
        <v>24</v>
      </c>
      <c r="K16" s="19" t="s">
        <v>25</v>
      </c>
      <c r="L16" s="19" t="s">
        <v>26</v>
      </c>
      <c r="M16" s="19" t="s">
        <v>27</v>
      </c>
      <c r="N16" s="20" t="s">
        <v>8</v>
      </c>
    </row>
    <row r="17" spans="1:16" x14ac:dyDescent="0.25">
      <c r="A17" s="7"/>
      <c r="B17" s="14">
        <v>3000</v>
      </c>
      <c r="C17" s="14">
        <v>3200</v>
      </c>
      <c r="D17" s="14">
        <v>3200</v>
      </c>
      <c r="E17" s="14">
        <v>3400</v>
      </c>
      <c r="F17" s="14">
        <v>3800</v>
      </c>
      <c r="G17" s="14">
        <v>4000</v>
      </c>
      <c r="H17" s="14">
        <v>4000</v>
      </c>
      <c r="I17" s="14">
        <v>4200</v>
      </c>
      <c r="J17" s="14">
        <v>3800</v>
      </c>
      <c r="K17" s="14">
        <v>3600</v>
      </c>
      <c r="L17" s="14">
        <v>3800</v>
      </c>
      <c r="M17" s="14">
        <v>4400</v>
      </c>
      <c r="N17" s="14">
        <f>SUM(B17:M17)</f>
        <v>44400</v>
      </c>
      <c r="P17" s="6" t="s">
        <v>13</v>
      </c>
    </row>
    <row r="18" spans="1:1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P18" s="6" t="s">
        <v>14</v>
      </c>
    </row>
    <row r="19" spans="1:16" x14ac:dyDescent="0.25">
      <c r="A19" s="7" t="s">
        <v>3</v>
      </c>
      <c r="B19" s="19" t="s">
        <v>16</v>
      </c>
      <c r="C19" s="19" t="s">
        <v>17</v>
      </c>
      <c r="D19" s="19" t="s">
        <v>18</v>
      </c>
      <c r="E19" s="19" t="s">
        <v>19</v>
      </c>
      <c r="F19" s="19" t="s">
        <v>20</v>
      </c>
      <c r="G19" s="19" t="s">
        <v>21</v>
      </c>
      <c r="H19" s="19" t="s">
        <v>22</v>
      </c>
      <c r="I19" s="19" t="s">
        <v>23</v>
      </c>
      <c r="J19" s="19" t="s">
        <v>24</v>
      </c>
      <c r="K19" s="19" t="s">
        <v>25</v>
      </c>
      <c r="L19" s="19" t="s">
        <v>26</v>
      </c>
      <c r="M19" s="19" t="s">
        <v>27</v>
      </c>
      <c r="N19" s="20" t="s">
        <v>8</v>
      </c>
    </row>
    <row r="20" spans="1:16" x14ac:dyDescent="0.25">
      <c r="A20" s="7"/>
      <c r="B20" s="14">
        <v>3200</v>
      </c>
      <c r="C20" s="14">
        <v>3700</v>
      </c>
      <c r="D20" s="14">
        <v>3800</v>
      </c>
      <c r="E20" s="14">
        <v>3500</v>
      </c>
      <c r="F20" s="14">
        <v>3900</v>
      </c>
      <c r="G20" s="14">
        <v>4100</v>
      </c>
      <c r="H20" s="14">
        <v>4200</v>
      </c>
      <c r="I20" s="14">
        <v>4100</v>
      </c>
      <c r="J20" s="14">
        <v>4200</v>
      </c>
      <c r="K20" s="14">
        <v>4000</v>
      </c>
      <c r="L20" s="14">
        <v>3700</v>
      </c>
      <c r="M20" s="14">
        <v>4200</v>
      </c>
      <c r="N20" s="14">
        <f>SUM(B20:M20)</f>
        <v>46600</v>
      </c>
      <c r="P20" s="6" t="s">
        <v>15</v>
      </c>
    </row>
    <row r="21" spans="1:1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6" x14ac:dyDescent="0.25">
      <c r="A22" s="9" t="s">
        <v>0</v>
      </c>
      <c r="B22" s="14">
        <f>B20-B17</f>
        <v>200</v>
      </c>
      <c r="C22" s="14">
        <f t="shared" ref="C22:M22" si="13">C20-C17</f>
        <v>500</v>
      </c>
      <c r="D22" s="14">
        <f t="shared" si="13"/>
        <v>600</v>
      </c>
      <c r="E22" s="14">
        <f t="shared" si="13"/>
        <v>100</v>
      </c>
      <c r="F22" s="14">
        <f t="shared" si="13"/>
        <v>100</v>
      </c>
      <c r="G22" s="14">
        <f t="shared" si="13"/>
        <v>100</v>
      </c>
      <c r="H22" s="14">
        <f t="shared" si="13"/>
        <v>200</v>
      </c>
      <c r="I22" s="14">
        <f t="shared" si="13"/>
        <v>-100</v>
      </c>
      <c r="J22" s="14">
        <f t="shared" si="13"/>
        <v>400</v>
      </c>
      <c r="K22" s="14">
        <f t="shared" si="13"/>
        <v>400</v>
      </c>
      <c r="L22" s="14">
        <f t="shared" si="13"/>
        <v>-100</v>
      </c>
      <c r="M22" s="14">
        <f t="shared" si="13"/>
        <v>-200</v>
      </c>
      <c r="N22" s="7"/>
    </row>
    <row r="23" spans="1:16" x14ac:dyDescent="0.25">
      <c r="A23" s="9" t="s">
        <v>1</v>
      </c>
      <c r="B23" s="3">
        <f>B22/B17</f>
        <v>6.6666666666666666E-2</v>
      </c>
      <c r="C23" s="3">
        <f t="shared" ref="C23:M23" si="14">C22/C17</f>
        <v>0.15625</v>
      </c>
      <c r="D23" s="3">
        <f t="shared" si="14"/>
        <v>0.1875</v>
      </c>
      <c r="E23" s="3">
        <f t="shared" si="14"/>
        <v>2.9411764705882353E-2</v>
      </c>
      <c r="F23" s="3">
        <f t="shared" si="14"/>
        <v>2.6315789473684209E-2</v>
      </c>
      <c r="G23" s="3">
        <f t="shared" si="14"/>
        <v>2.5000000000000001E-2</v>
      </c>
      <c r="H23" s="3">
        <f t="shared" si="14"/>
        <v>0.05</v>
      </c>
      <c r="I23" s="3">
        <f t="shared" si="14"/>
        <v>-2.3809523809523808E-2</v>
      </c>
      <c r="J23" s="3">
        <f t="shared" si="14"/>
        <v>0.10526315789473684</v>
      </c>
      <c r="K23" s="3">
        <f t="shared" si="14"/>
        <v>0.1111111111111111</v>
      </c>
      <c r="L23" s="3">
        <f t="shared" si="14"/>
        <v>-2.6315789473684209E-2</v>
      </c>
      <c r="M23" s="3">
        <f t="shared" si="14"/>
        <v>-4.5454545454545456E-2</v>
      </c>
      <c r="N23" s="7"/>
      <c r="P23" s="6" t="s">
        <v>12</v>
      </c>
    </row>
    <row r="24" spans="1:16" x14ac:dyDescent="0.25">
      <c r="A24" s="9"/>
      <c r="B24" s="9"/>
      <c r="C24" s="3"/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</row>
    <row r="25" spans="1:1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6" ht="18.75" x14ac:dyDescent="0.3">
      <c r="A26" s="13" t="s">
        <v>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6" x14ac:dyDescent="0.25">
      <c r="A27" s="7" t="s">
        <v>2</v>
      </c>
      <c r="B27" s="19" t="s">
        <v>16</v>
      </c>
      <c r="C27" s="19" t="s">
        <v>17</v>
      </c>
      <c r="D27" s="19" t="s">
        <v>18</v>
      </c>
      <c r="E27" s="19" t="s">
        <v>19</v>
      </c>
      <c r="F27" s="19" t="s">
        <v>20</v>
      </c>
      <c r="G27" s="19" t="s">
        <v>21</v>
      </c>
      <c r="H27" s="19" t="s">
        <v>22</v>
      </c>
      <c r="I27" s="19" t="s">
        <v>23</v>
      </c>
      <c r="J27" s="19" t="s">
        <v>24</v>
      </c>
      <c r="K27" s="19" t="s">
        <v>25</v>
      </c>
      <c r="L27" s="19" t="s">
        <v>26</v>
      </c>
      <c r="M27" s="19" t="s">
        <v>27</v>
      </c>
      <c r="N27" s="20" t="s">
        <v>8</v>
      </c>
    </row>
    <row r="28" spans="1:16" x14ac:dyDescent="0.25">
      <c r="A28" s="7"/>
      <c r="B28" s="15">
        <f t="shared" ref="B28:N28" si="15">B6/B17</f>
        <v>16.666666666666668</v>
      </c>
      <c r="C28" s="15">
        <f t="shared" si="15"/>
        <v>17.1875</v>
      </c>
      <c r="D28" s="15">
        <f t="shared" si="15"/>
        <v>17.1875</v>
      </c>
      <c r="E28" s="15">
        <f t="shared" si="15"/>
        <v>19.117647058823529</v>
      </c>
      <c r="F28" s="15">
        <f t="shared" si="15"/>
        <v>18.421052631578949</v>
      </c>
      <c r="G28" s="15">
        <f t="shared" si="15"/>
        <v>18.75</v>
      </c>
      <c r="H28" s="15">
        <f t="shared" si="15"/>
        <v>18.75</v>
      </c>
      <c r="I28" s="15">
        <f t="shared" si="15"/>
        <v>19.047619047619047</v>
      </c>
      <c r="J28" s="15">
        <f t="shared" si="15"/>
        <v>18.421052631578949</v>
      </c>
      <c r="K28" s="15">
        <f t="shared" si="15"/>
        <v>18.055555555555557</v>
      </c>
      <c r="L28" s="15">
        <f t="shared" si="15"/>
        <v>18.421052631578949</v>
      </c>
      <c r="M28" s="15">
        <f t="shared" si="15"/>
        <v>21.59090909090909</v>
      </c>
      <c r="N28" s="15">
        <f t="shared" si="15"/>
        <v>18.581081081081081</v>
      </c>
    </row>
    <row r="29" spans="1:1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6" x14ac:dyDescent="0.25">
      <c r="A30" s="7" t="s">
        <v>3</v>
      </c>
      <c r="B30" s="19" t="s">
        <v>16</v>
      </c>
      <c r="C30" s="19" t="s">
        <v>17</v>
      </c>
      <c r="D30" s="19" t="s">
        <v>18</v>
      </c>
      <c r="E30" s="19" t="s">
        <v>19</v>
      </c>
      <c r="F30" s="19" t="s">
        <v>20</v>
      </c>
      <c r="G30" s="19" t="s">
        <v>21</v>
      </c>
      <c r="H30" s="19" t="s">
        <v>22</v>
      </c>
      <c r="I30" s="19" t="s">
        <v>23</v>
      </c>
      <c r="J30" s="19" t="s">
        <v>24</v>
      </c>
      <c r="K30" s="19" t="s">
        <v>25</v>
      </c>
      <c r="L30" s="19" t="s">
        <v>26</v>
      </c>
      <c r="M30" s="19" t="s">
        <v>27</v>
      </c>
      <c r="N30" s="20" t="s">
        <v>8</v>
      </c>
    </row>
    <row r="31" spans="1:16" x14ac:dyDescent="0.25">
      <c r="A31" s="7"/>
      <c r="B31" s="15">
        <f t="shared" ref="B31:N31" si="16">B9/B20</f>
        <v>18.125</v>
      </c>
      <c r="C31" s="15">
        <f t="shared" si="16"/>
        <v>18.108108108108109</v>
      </c>
      <c r="D31" s="15">
        <f t="shared" si="16"/>
        <v>16.315789473684209</v>
      </c>
      <c r="E31" s="15">
        <f t="shared" si="16"/>
        <v>18.857142857142858</v>
      </c>
      <c r="F31" s="15">
        <f t="shared" si="16"/>
        <v>17.692307692307693</v>
      </c>
      <c r="G31" s="15">
        <f t="shared" si="16"/>
        <v>19.024390243902438</v>
      </c>
      <c r="H31" s="15">
        <f t="shared" si="16"/>
        <v>20.238095238095237</v>
      </c>
      <c r="I31" s="15">
        <f t="shared" si="16"/>
        <v>20</v>
      </c>
      <c r="J31" s="15">
        <f t="shared" si="16"/>
        <v>19.523809523809526</v>
      </c>
      <c r="K31" s="15">
        <f t="shared" si="16"/>
        <v>17.5</v>
      </c>
      <c r="L31" s="15">
        <f t="shared" si="16"/>
        <v>17.567567567567568</v>
      </c>
      <c r="M31" s="15">
        <f t="shared" si="16"/>
        <v>23.333333333333332</v>
      </c>
      <c r="N31" s="15">
        <f t="shared" si="16"/>
        <v>18.927038626609441</v>
      </c>
    </row>
    <row r="32" spans="1:1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9" t="s">
        <v>0</v>
      </c>
      <c r="B33" s="15">
        <f>B31-B28</f>
        <v>1.4583333333333321</v>
      </c>
      <c r="C33" s="15">
        <f t="shared" ref="C33:N33" si="17">C31-C28</f>
        <v>0.92060810810810878</v>
      </c>
      <c r="D33" s="15">
        <f t="shared" si="17"/>
        <v>-0.87171052631579116</v>
      </c>
      <c r="E33" s="15">
        <f t="shared" si="17"/>
        <v>-0.26050420168067134</v>
      </c>
      <c r="F33" s="15">
        <f t="shared" si="17"/>
        <v>-0.72874493927125528</v>
      </c>
      <c r="G33" s="15">
        <f t="shared" si="17"/>
        <v>0.27439024390243816</v>
      </c>
      <c r="H33" s="15">
        <f t="shared" si="17"/>
        <v>1.4880952380952372</v>
      </c>
      <c r="I33" s="15">
        <f t="shared" si="17"/>
        <v>0.95238095238095255</v>
      </c>
      <c r="J33" s="15">
        <f t="shared" si="17"/>
        <v>1.1027568922305768</v>
      </c>
      <c r="K33" s="15">
        <f t="shared" si="17"/>
        <v>-0.55555555555555713</v>
      </c>
      <c r="L33" s="15">
        <f t="shared" si="17"/>
        <v>-0.85348506401138025</v>
      </c>
      <c r="M33" s="15">
        <f t="shared" si="17"/>
        <v>1.7424242424242422</v>
      </c>
      <c r="N33" s="15">
        <f t="shared" si="17"/>
        <v>0.34595754552836055</v>
      </c>
    </row>
    <row r="34" spans="1:14" x14ac:dyDescent="0.25">
      <c r="A34" s="9" t="s">
        <v>1</v>
      </c>
      <c r="B34" s="3">
        <f>B33/B28</f>
        <v>8.7499999999999925E-2</v>
      </c>
      <c r="C34" s="3">
        <f t="shared" ref="C34:N34" si="18">C33/C28</f>
        <v>5.3562653562653599E-2</v>
      </c>
      <c r="D34" s="3">
        <f t="shared" si="18"/>
        <v>-5.0717703349282398E-2</v>
      </c>
      <c r="E34" s="3">
        <f t="shared" si="18"/>
        <v>-1.3626373626373579E-2</v>
      </c>
      <c r="F34" s="3">
        <f t="shared" si="18"/>
        <v>-3.9560439560439573E-2</v>
      </c>
      <c r="G34" s="3">
        <f t="shared" si="18"/>
        <v>1.4634146341463369E-2</v>
      </c>
      <c r="H34" s="3">
        <f t="shared" si="18"/>
        <v>7.9365079365079319E-2</v>
      </c>
      <c r="I34" s="3">
        <f t="shared" si="18"/>
        <v>5.000000000000001E-2</v>
      </c>
      <c r="J34" s="3">
        <f t="shared" si="18"/>
        <v>5.9863945578231312E-2</v>
      </c>
      <c r="K34" s="3">
        <f t="shared" si="18"/>
        <v>-3.0769230769230854E-2</v>
      </c>
      <c r="L34" s="3">
        <f t="shared" si="18"/>
        <v>-4.633204633204635E-2</v>
      </c>
      <c r="M34" s="3">
        <f t="shared" si="18"/>
        <v>8.0701754385964899E-2</v>
      </c>
      <c r="N34" s="3">
        <f t="shared" si="18"/>
        <v>1.8618806086617222E-2</v>
      </c>
    </row>
    <row r="35" spans="1:14" x14ac:dyDescent="0.25">
      <c r="A35" s="9"/>
      <c r="B35" s="9"/>
      <c r="C35" s="3"/>
      <c r="D35" s="3"/>
      <c r="E35" s="7"/>
      <c r="F35" s="7"/>
      <c r="G35" s="7"/>
      <c r="H35" s="7"/>
      <c r="I35" s="7"/>
      <c r="J35" s="7"/>
      <c r="K35" s="7"/>
      <c r="L35" s="7"/>
      <c r="M35" s="7"/>
      <c r="N35" s="7"/>
    </row>
    <row r="38" spans="1:14" x14ac:dyDescent="0.25">
      <c r="B38" s="16"/>
      <c r="C38" s="16"/>
      <c r="D38" s="16"/>
      <c r="E38" s="16"/>
    </row>
    <row r="39" spans="1:14" x14ac:dyDescent="0.25">
      <c r="B39" s="16"/>
      <c r="C39" s="16"/>
      <c r="D39" s="16"/>
      <c r="E39" s="16"/>
    </row>
    <row r="40" spans="1:14" x14ac:dyDescent="0.25">
      <c r="B40" s="17"/>
      <c r="C40" s="17"/>
      <c r="D40" s="17"/>
      <c r="E40" s="17"/>
    </row>
  </sheetData>
  <phoneticPr fontId="6" type="noConversion"/>
  <hyperlinks>
    <hyperlink ref="A2" r:id="rId1" xr:uid="{CC85FBDA-F3E4-41C7-A881-56E053FD741C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Taproom Metrics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Shumway, Kary</dc:creator>
  <cp:lastModifiedBy>Kary Shumway</cp:lastModifiedBy>
  <dcterms:created xsi:type="dcterms:W3CDTF">2018-03-06T15:02:02Z</dcterms:created>
  <dcterms:modified xsi:type="dcterms:W3CDTF">2021-03-29T12:24:13Z</dcterms:modified>
</cp:coreProperties>
</file>