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humway\Documents\Misc\"/>
    </mc:Choice>
  </mc:AlternateContent>
  <xr:revisionPtr revIDLastSave="0" documentId="13_ncr:1_{71531D14-B777-4254-8DE2-8AE22D9321A6}" xr6:coauthVersionLast="31" xr6:coauthVersionMax="31" xr10:uidLastSave="{00000000-0000-0000-0000-000000000000}"/>
  <bookViews>
    <workbookView xWindow="0" yWindow="0" windowWidth="19200" windowHeight="7000" xr2:uid="{E472F216-0232-49AC-9AC8-ACC6F9D2A333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14" i="1"/>
  <c r="D20" i="1"/>
  <c r="D19" i="1"/>
  <c r="D18" i="1"/>
  <c r="C11" i="1"/>
  <c r="C9" i="1"/>
  <c r="D7" i="1"/>
  <c r="D9" i="1" s="1"/>
  <c r="D11" i="1" s="1"/>
  <c r="E21" i="1" l="1"/>
</calcChain>
</file>

<file path=xl/sharedStrings.xml><?xml version="1.0" encoding="utf-8"?>
<sst xmlns="http://schemas.openxmlformats.org/spreadsheetml/2006/main" count="34" uniqueCount="33">
  <si>
    <t>Brewhouse size / Batch size</t>
  </si>
  <si>
    <t>BBL</t>
  </si>
  <si>
    <t>Gallons</t>
  </si>
  <si>
    <t>Total Loss</t>
  </si>
  <si>
    <t>Number of Batches</t>
  </si>
  <si>
    <t>Total Brewed</t>
  </si>
  <si>
    <t>Net Yield</t>
  </si>
  <si>
    <t xml:space="preserve">Packaging </t>
  </si>
  <si>
    <t>Keg 15.5 gal</t>
  </si>
  <si>
    <t>Keg 13.2 gal (50L)</t>
  </si>
  <si>
    <t xml:space="preserve">Keg 1/4 </t>
  </si>
  <si>
    <t>Keg 1/6</t>
  </si>
  <si>
    <t>Cans / Bottles 24 / 12 oz</t>
  </si>
  <si>
    <t>Cans / Bottles 24 / 16 oz</t>
  </si>
  <si>
    <t>Total Units</t>
  </si>
  <si>
    <t>Bottles 12 / 22 oz</t>
  </si>
  <si>
    <t>Gallons/Unit</t>
  </si>
  <si>
    <t>Total Gallons</t>
  </si>
  <si>
    <t>Beer Production / Yield Calculator</t>
  </si>
  <si>
    <t>How Much Beer Can You Package Calculator</t>
  </si>
  <si>
    <t>www.CraftBreweryFinance.com</t>
  </si>
  <si>
    <t>Notes</t>
  </si>
  <si>
    <t>Simple, just pop in your batch size</t>
  </si>
  <si>
    <t>Enter the number of batches you intend to make</t>
  </si>
  <si>
    <t>This is calculated</t>
  </si>
  <si>
    <t>Enter your total expected beer loss all the way through packaging</t>
  </si>
  <si>
    <t>= Net gallons produced and total gallons packaged should be same/similar</t>
  </si>
  <si>
    <t>Enter the total units of unit size you need to package up</t>
  </si>
  <si>
    <t>Kegs, cans, bottles, just enter numbers until the Net Yield</t>
  </si>
  <si>
    <t>in orange, is greater to or the same as Total Gallons Packaged</t>
  </si>
  <si>
    <t xml:space="preserve">in orange.  </t>
  </si>
  <si>
    <t>Brewing</t>
  </si>
  <si>
    <t>= Make Entries in BLUE. Enter your details here - see the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</si>
</sst>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165" fontId="0" fillId="0" borderId="0" xfId="1" applyNumberFormat="1" applyFont="1"/>
    <xf numFmtId="0" fontId="0" fillId="0" borderId="0" xfId="0" quotePrefix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3" fontId="0" fillId="0" borderId="0" xfId="0" applyNumberFormat="1"/>
    <xf numFmtId="9" fontId="4" fillId="0" borderId="0" xfId="2" applyFont="1"/>
    <xf numFmtId="165" fontId="2" fillId="0" borderId="0" xfId="1" applyNumberFormat="1" applyFont="1"/>
    <xf numFmtId="0" fontId="6" fillId="0" borderId="0" xfId="3"/>
    <xf numFmtId="165" fontId="0" fillId="2" borderId="0" xfId="1" applyNumberFormat="1" applyFont="1" applyFill="1"/>
    <xf numFmtId="9" fontId="4" fillId="2" borderId="0" xfId="2" applyFont="1" applyFill="1"/>
    <xf numFmtId="0" fontId="0" fillId="2" borderId="0" xfId="0" applyFill="1"/>
    <xf numFmtId="0" fontId="0" fillId="3" borderId="0" xfId="0" applyFill="1"/>
    <xf numFmtId="0" fontId="7" fillId="0" borderId="0" xfId="0" applyFont="1"/>
    <xf numFmtId="165" fontId="8" fillId="3" borderId="0" xfId="1" applyNumberFormat="1" applyFont="1" applyFill="1"/>
    <xf numFmtId="165" fontId="5" fillId="0" borderId="0" xfId="1" applyNumberFormat="1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aftbrewery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762C4-0B59-4377-A421-1539BBD46F1B}">
  <dimension ref="A1:H21"/>
  <sheetViews>
    <sheetView tabSelected="1" workbookViewId="0">
      <selection activeCell="L6" sqref="L6"/>
    </sheetView>
  </sheetViews>
  <sheetFormatPr defaultRowHeight="14.5" x14ac:dyDescent="0.35"/>
  <cols>
    <col min="2" max="2" width="23.90625" bestFit="1" customWidth="1"/>
    <col min="3" max="3" width="9.90625" bestFit="1" customWidth="1"/>
    <col min="4" max="4" width="15.90625" customWidth="1"/>
    <col min="5" max="5" width="16.54296875" customWidth="1"/>
    <col min="6" max="6" width="2.7265625" customWidth="1"/>
  </cols>
  <sheetData>
    <row r="1" spans="1:8" x14ac:dyDescent="0.35">
      <c r="A1" s="4" t="s">
        <v>18</v>
      </c>
    </row>
    <row r="2" spans="1:8" x14ac:dyDescent="0.35">
      <c r="A2" s="4" t="s">
        <v>19</v>
      </c>
      <c r="G2" s="13"/>
      <c r="H2" s="3" t="s">
        <v>32</v>
      </c>
    </row>
    <row r="3" spans="1:8" x14ac:dyDescent="0.35">
      <c r="A3" s="10" t="s">
        <v>20</v>
      </c>
    </row>
    <row r="4" spans="1:8" x14ac:dyDescent="0.35">
      <c r="G4" s="14"/>
      <c r="H4" s="3" t="s">
        <v>26</v>
      </c>
    </row>
    <row r="6" spans="1:8" ht="18.5" x14ac:dyDescent="0.45">
      <c r="B6" s="15" t="s">
        <v>31</v>
      </c>
      <c r="C6" s="6" t="s">
        <v>1</v>
      </c>
      <c r="D6" s="6" t="s">
        <v>2</v>
      </c>
      <c r="G6" s="5" t="s">
        <v>21</v>
      </c>
    </row>
    <row r="7" spans="1:8" x14ac:dyDescent="0.35">
      <c r="B7" t="s">
        <v>0</v>
      </c>
      <c r="C7" s="11">
        <v>30</v>
      </c>
      <c r="D7" s="2">
        <f>C7*31</f>
        <v>930</v>
      </c>
      <c r="G7" t="s">
        <v>22</v>
      </c>
    </row>
    <row r="8" spans="1:8" x14ac:dyDescent="0.35">
      <c r="B8" t="s">
        <v>4</v>
      </c>
      <c r="C8" s="11">
        <v>4</v>
      </c>
      <c r="D8" s="2">
        <v>4</v>
      </c>
      <c r="G8" t="s">
        <v>23</v>
      </c>
    </row>
    <row r="9" spans="1:8" x14ac:dyDescent="0.35">
      <c r="B9" t="s">
        <v>5</v>
      </c>
      <c r="C9" s="2">
        <f>C7*C8</f>
        <v>120</v>
      </c>
      <c r="D9" s="2">
        <f>D7*D8</f>
        <v>3720</v>
      </c>
      <c r="G9" t="s">
        <v>24</v>
      </c>
    </row>
    <row r="10" spans="1:8" x14ac:dyDescent="0.35">
      <c r="B10" t="s">
        <v>3</v>
      </c>
      <c r="C10" s="12">
        <v>0.15</v>
      </c>
      <c r="D10" s="8">
        <v>0.15</v>
      </c>
      <c r="G10" t="s">
        <v>25</v>
      </c>
    </row>
    <row r="11" spans="1:8" ht="18.5" x14ac:dyDescent="0.45">
      <c r="B11" t="s">
        <v>6</v>
      </c>
      <c r="C11" s="9">
        <f>(1-C10)*C9</f>
        <v>102</v>
      </c>
      <c r="D11" s="16">
        <f>(1-D10)*D9</f>
        <v>3162</v>
      </c>
      <c r="G11" t="s">
        <v>24</v>
      </c>
    </row>
    <row r="13" spans="1:8" ht="18.5" x14ac:dyDescent="0.45">
      <c r="B13" s="15" t="s">
        <v>7</v>
      </c>
      <c r="C13" s="6" t="s">
        <v>14</v>
      </c>
      <c r="D13" s="6" t="s">
        <v>16</v>
      </c>
      <c r="E13" s="6" t="s">
        <v>17</v>
      </c>
    </row>
    <row r="14" spans="1:8" x14ac:dyDescent="0.35">
      <c r="B14" t="s">
        <v>8</v>
      </c>
      <c r="C14" s="13">
        <v>0</v>
      </c>
      <c r="D14" s="1">
        <v>15.5</v>
      </c>
      <c r="E14" s="2">
        <f>C14*D14</f>
        <v>0</v>
      </c>
      <c r="G14" t="s">
        <v>27</v>
      </c>
    </row>
    <row r="15" spans="1:8" x14ac:dyDescent="0.35">
      <c r="B15" t="s">
        <v>9</v>
      </c>
      <c r="C15" s="13">
        <v>75</v>
      </c>
      <c r="D15" s="1">
        <v>13.2</v>
      </c>
      <c r="E15" s="2">
        <f t="shared" ref="E15:E20" si="0">C15*D15</f>
        <v>990</v>
      </c>
      <c r="G15" t="s">
        <v>28</v>
      </c>
    </row>
    <row r="16" spans="1:8" x14ac:dyDescent="0.35">
      <c r="B16" t="s">
        <v>10</v>
      </c>
      <c r="C16" s="13">
        <v>0</v>
      </c>
      <c r="D16" s="1">
        <v>7.75</v>
      </c>
      <c r="E16" s="2">
        <f t="shared" si="0"/>
        <v>0</v>
      </c>
      <c r="G16" t="s">
        <v>29</v>
      </c>
    </row>
    <row r="17" spans="2:7" x14ac:dyDescent="0.35">
      <c r="B17" t="s">
        <v>11</v>
      </c>
      <c r="C17" s="13">
        <v>125</v>
      </c>
      <c r="D17" s="1">
        <v>5.2</v>
      </c>
      <c r="E17" s="2">
        <f t="shared" si="0"/>
        <v>650</v>
      </c>
      <c r="G17" t="s">
        <v>30</v>
      </c>
    </row>
    <row r="18" spans="2:7" x14ac:dyDescent="0.35">
      <c r="B18" t="s">
        <v>12</v>
      </c>
      <c r="C18" s="13">
        <v>250</v>
      </c>
      <c r="D18" s="1">
        <f>(24*12)/128</f>
        <v>2.25</v>
      </c>
      <c r="E18" s="2">
        <f t="shared" si="0"/>
        <v>562.5</v>
      </c>
    </row>
    <row r="19" spans="2:7" x14ac:dyDescent="0.35">
      <c r="B19" t="s">
        <v>13</v>
      </c>
      <c r="C19" s="13">
        <v>300</v>
      </c>
      <c r="D19" s="1">
        <f>(24*16)/128</f>
        <v>3</v>
      </c>
      <c r="E19" s="2">
        <f t="shared" si="0"/>
        <v>900</v>
      </c>
    </row>
    <row r="20" spans="2:7" ht="16" x14ac:dyDescent="0.5">
      <c r="B20" t="s">
        <v>15</v>
      </c>
      <c r="C20" s="13">
        <v>0</v>
      </c>
      <c r="D20" s="1">
        <f>(12*22)/128</f>
        <v>2.0625</v>
      </c>
      <c r="E20" s="17">
        <f t="shared" si="0"/>
        <v>0</v>
      </c>
    </row>
    <row r="21" spans="2:7" ht="18.5" x14ac:dyDescent="0.45">
      <c r="C21" s="7"/>
      <c r="E21" s="16">
        <f>SUM(E14:E20)</f>
        <v>3102.5</v>
      </c>
    </row>
  </sheetData>
  <hyperlinks>
    <hyperlink ref="A3" r:id="rId1" xr:uid="{733764EC-B2E7-4368-A9C9-24B5B76F3C2A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 Shumway</dc:creator>
  <cp:lastModifiedBy>Kary Shumway</cp:lastModifiedBy>
  <dcterms:created xsi:type="dcterms:W3CDTF">2018-04-07T18:20:03Z</dcterms:created>
  <dcterms:modified xsi:type="dcterms:W3CDTF">2018-04-07T19:01:59Z</dcterms:modified>
</cp:coreProperties>
</file>