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humway\Documents\Misc\"/>
    </mc:Choice>
  </mc:AlternateContent>
  <xr:revisionPtr revIDLastSave="0" documentId="13_ncr:1_{8719F0F3-FF5C-446F-924A-F3D1028F7649}" xr6:coauthVersionLast="43" xr6:coauthVersionMax="43" xr10:uidLastSave="{00000000-0000-0000-0000-000000000000}"/>
  <bookViews>
    <workbookView xWindow="-108" yWindow="-108" windowWidth="23256" windowHeight="12600" xr2:uid="{00000000-000D-0000-FFFF-FFFF00000000}"/>
  </bookViews>
  <sheets>
    <sheet name="Accounts Receivable" sheetId="1" r:id="rId1"/>
    <sheet name="Inventory" sheetId="2" r:id="rId2"/>
    <sheet name="Accounts Payable" sheetId="3" r:id="rId3"/>
    <sheet name="Capital Expenses" sheetId="4" r:id="rId4"/>
    <sheet name="Capital Budget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4" l="1"/>
  <c r="C11" i="4"/>
  <c r="H8" i="7" l="1"/>
  <c r="D9" i="7"/>
  <c r="D13" i="7" s="1"/>
  <c r="E9" i="7"/>
  <c r="H10" i="7"/>
  <c r="H11" i="7"/>
  <c r="C13" i="7"/>
  <c r="E13" i="7"/>
  <c r="F13" i="7"/>
  <c r="C12" i="3"/>
  <c r="C14" i="3" s="1"/>
  <c r="C11" i="2"/>
  <c r="H9" i="7" l="1"/>
  <c r="H13" i="7"/>
  <c r="B10" i="1"/>
  <c r="N19" i="1"/>
  <c r="N21" i="1" s="1"/>
  <c r="M19" i="1"/>
  <c r="M21" i="1" s="1"/>
  <c r="L19" i="1"/>
  <c r="L21" i="1" s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</calcChain>
</file>

<file path=xl/sharedStrings.xml><?xml version="1.0" encoding="utf-8"?>
<sst xmlns="http://schemas.openxmlformats.org/spreadsheetml/2006/main" count="111" uniqueCount="99">
  <si>
    <t>www.CraftBreweryFinance.com</t>
  </si>
  <si>
    <t>Accounts Receivable Template</t>
  </si>
  <si>
    <t>Month</t>
  </si>
  <si>
    <t>Days in Month</t>
  </si>
  <si>
    <t>A/R at Month end</t>
  </si>
  <si>
    <t>Average sales per day</t>
  </si>
  <si>
    <t>Average days sales in a/r</t>
  </si>
  <si>
    <t>Accounts Receivable divided by Average Daily Sales</t>
  </si>
  <si>
    <t>A/R Balance</t>
  </si>
  <si>
    <t>Average Daily Sales</t>
  </si>
  <si>
    <t>Days Sales Outstanding (DSO)</t>
  </si>
  <si>
    <t>Sales for the Month</t>
  </si>
  <si>
    <t>Shows how quickly your customers pay.</t>
  </si>
  <si>
    <t>Sales growth = growth in A/R</t>
  </si>
  <si>
    <t>Growth in A/R = Longer time to get the cash</t>
  </si>
  <si>
    <t>…that giant sucking sound is cash getting sucked into a/r…</t>
  </si>
  <si>
    <t>Key Notes</t>
  </si>
  <si>
    <t>DSO: Compare this to the payment terms you give your customers</t>
  </si>
  <si>
    <t>Days On Hand (DOH)</t>
  </si>
  <si>
    <t>Inventory on Hand</t>
  </si>
  <si>
    <t>Cases</t>
  </si>
  <si>
    <t>Daily Forecasted Sales</t>
  </si>
  <si>
    <t>DOH Score</t>
  </si>
  <si>
    <t>Days</t>
  </si>
  <si>
    <t>DOH Goal</t>
  </si>
  <si>
    <t>Inventory Days on Hand = Inventory divided by Forecasted Sales</t>
  </si>
  <si>
    <t>Inventory Template</t>
  </si>
  <si>
    <t>Shows whether you have too much / too little inventory</t>
  </si>
  <si>
    <t>How efficiently you are managing inventory</t>
  </si>
  <si>
    <t>Accounts Payable Template</t>
  </si>
  <si>
    <t>Compare to historical average</t>
  </si>
  <si>
    <t>Compare to industry benchmarks</t>
  </si>
  <si>
    <t>Avg Days to Pay A/P</t>
  </si>
  <si>
    <t>Avg A/P balance</t>
  </si>
  <si>
    <t>x Number of days in month</t>
  </si>
  <si>
    <t>Divide by Purchases in Month</t>
  </si>
  <si>
    <t>Avg Days to Pay</t>
  </si>
  <si>
    <t xml:space="preserve">The Average Days to Pay calculation works like this: take your average A/P balance for the month (beginning of month A/P + end of month A/P divided by 2) </t>
  </si>
  <si>
    <t>and multiply by the number of days in that month.  Then divide this by the total purchases for the month.</t>
  </si>
  <si>
    <t>Compare the Avg Days to Pay to the terms your vendor gives you</t>
  </si>
  <si>
    <t xml:space="preserve">If this number is too low, you're paying too fast </t>
  </si>
  <si>
    <t>When you pay too fast, you're hurting cash flow</t>
  </si>
  <si>
    <t>Capital Expense Template</t>
  </si>
  <si>
    <t xml:space="preserve">quotes for equipment or other spends so there is a good basis for the number.  </t>
  </si>
  <si>
    <t>Talk to the department managers and ask what they will require in the coming year. Pull together actual</t>
  </si>
  <si>
    <t xml:space="preserve">Notes: List the Capital expense needs Big ticket items: over $1,000, and will last more than 1 year. </t>
  </si>
  <si>
    <t>Totals</t>
  </si>
  <si>
    <t xml:space="preserve">James K. </t>
  </si>
  <si>
    <t>Tap Room</t>
  </si>
  <si>
    <t>New flooring / bar area</t>
  </si>
  <si>
    <t>Current floor cleaner end of life / Battery is very old and will not hold a charge.</t>
  </si>
  <si>
    <t>Andy C.</t>
  </si>
  <si>
    <t>Brewery</t>
  </si>
  <si>
    <t>Floor scrubber / cleaner</t>
  </si>
  <si>
    <t>Need 1/2 and 1/6 to replace missing kegs</t>
  </si>
  <si>
    <t xml:space="preserve">New Kegs </t>
  </si>
  <si>
    <t>Replace 2 cars when repairs exceed value.</t>
  </si>
  <si>
    <t xml:space="preserve">Tom G. </t>
  </si>
  <si>
    <t>Sales</t>
  </si>
  <si>
    <t>Sales/Merchanding car</t>
  </si>
  <si>
    <t>Detailed Description</t>
  </si>
  <si>
    <t>Total</t>
  </si>
  <si>
    <t>REQ BY</t>
  </si>
  <si>
    <t>Q4</t>
  </si>
  <si>
    <t>Q3</t>
  </si>
  <si>
    <t>Q2</t>
  </si>
  <si>
    <t>Q1</t>
  </si>
  <si>
    <t>DEPT</t>
  </si>
  <si>
    <t>Requested Purchase</t>
  </si>
  <si>
    <t>Expected Purchase Date</t>
  </si>
  <si>
    <t>Capital Budget Template</t>
  </si>
  <si>
    <t>Shows whether you are paying your vendors too quickly</t>
  </si>
  <si>
    <t>Measures how efficiently you manage your accounts payable (cash out)</t>
  </si>
  <si>
    <t>Net Income</t>
  </si>
  <si>
    <t>Divided by</t>
  </si>
  <si>
    <t>Total Assets</t>
  </si>
  <si>
    <t>Equals ROA</t>
  </si>
  <si>
    <t>Return on Assets (ROA)</t>
  </si>
  <si>
    <t>Key Measurement:  Inventory Days on Hand (DOH)</t>
  </si>
  <si>
    <t>Key Measurement:  Average Days to Pay A/P</t>
  </si>
  <si>
    <t>Key Measurement:  Return on Assets</t>
  </si>
  <si>
    <t>Measures how efficiently you are using assets (cash)</t>
  </si>
  <si>
    <t>Return on Investment (ROI)</t>
  </si>
  <si>
    <t>Income (or savings)</t>
  </si>
  <si>
    <t>Cost of Investment</t>
  </si>
  <si>
    <t>Let's say you could invest $150k in a new canning line</t>
  </si>
  <si>
    <t>which would save you $25k/year in 3rd party canning fees</t>
  </si>
  <si>
    <t>This example shows the ROI on the investment</t>
  </si>
  <si>
    <t xml:space="preserve">Looks at total brewery net income compared to total </t>
  </si>
  <si>
    <t>cash invested in assets</t>
  </si>
  <si>
    <t>ROA is useful, but ROI on each Captial equipment purchase is better</t>
  </si>
  <si>
    <t>…and Return on Investment</t>
  </si>
  <si>
    <t>Lots of fancy words and ratios</t>
  </si>
  <si>
    <t xml:space="preserve">Bottom line - are you getting a return on the cash that you sink into the </t>
  </si>
  <si>
    <t xml:space="preserve">new equipment?  </t>
  </si>
  <si>
    <t xml:space="preserve">Don't guess.  Put some numbers to it.  </t>
  </si>
  <si>
    <t>For the Year 2019</t>
  </si>
  <si>
    <t>Key Metric: Days Sales Outstanding (DSO) Calculation</t>
  </si>
  <si>
    <t>Use the monthly tool to forecast future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</si>
</sst>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&quot;$&quot;* #,##0_);_(&quot;$&quot;* \(#,##0\);_(&quot;$&quot;* &quot;-&quot;??_);_(@_)"/>
  </numFmts>
  <fonts count="19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b/>
      <u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2" fillId="0" borderId="0" applyFont="0" applyFill="0" applyBorder="0" applyAlignment="0" applyProtection="0"/>
    <xf numFmtId="0" fontId="18" fillId="0" borderId="0">
      <alignment vertical="top"/>
    </xf>
  </cellStyleXfs>
  <cellXfs count="33">
    <xf numFmtId="0" fontId="0" fillId="0" borderId="0" xfId="0"/>
    <xf numFmtId="0" fontId="3" fillId="0" borderId="0" xfId="0" applyFont="1"/>
    <xf numFmtId="164" fontId="0" fillId="0" borderId="0" xfId="1" applyNumberFormat="1" applyFont="1"/>
    <xf numFmtId="0" fontId="6" fillId="0" borderId="0" xfId="0" applyFont="1"/>
    <xf numFmtId="0" fontId="7" fillId="0" borderId="0" xfId="3" applyFont="1"/>
    <xf numFmtId="14" fontId="9" fillId="0" borderId="0" xfId="0" applyNumberFormat="1" applyFont="1" applyAlignment="1">
      <alignment horizontal="center"/>
    </xf>
    <xf numFmtId="164" fontId="6" fillId="0" borderId="0" xfId="1" applyNumberFormat="1" applyFont="1"/>
    <xf numFmtId="43" fontId="6" fillId="0" borderId="0" xfId="1" applyFont="1"/>
    <xf numFmtId="165" fontId="6" fillId="0" borderId="0" xfId="1" applyNumberFormat="1" applyFont="1"/>
    <xf numFmtId="0" fontId="8" fillId="0" borderId="0" xfId="0" applyFont="1" applyAlignment="1">
      <alignment horizontal="center"/>
    </xf>
    <xf numFmtId="0" fontId="10" fillId="0" borderId="0" xfId="0" applyFont="1"/>
    <xf numFmtId="166" fontId="6" fillId="0" borderId="0" xfId="2" applyNumberFormat="1" applyFont="1"/>
    <xf numFmtId="165" fontId="10" fillId="0" borderId="0" xfId="1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6" fontId="0" fillId="0" borderId="0" xfId="2" applyNumberFormat="1" applyFont="1"/>
    <xf numFmtId="164" fontId="3" fillId="0" borderId="0" xfId="1" applyNumberFormat="1" applyFont="1"/>
    <xf numFmtId="166" fontId="15" fillId="0" borderId="0" xfId="4" applyNumberFormat="1" applyFont="1"/>
    <xf numFmtId="0" fontId="15" fillId="0" borderId="0" xfId="5" applyFont="1"/>
    <xf numFmtId="166" fontId="16" fillId="0" borderId="0" xfId="4" applyNumberFormat="1" applyFont="1"/>
    <xf numFmtId="0" fontId="16" fillId="0" borderId="0" xfId="5" applyFont="1"/>
    <xf numFmtId="0" fontId="17" fillId="0" borderId="0" xfId="5" applyFont="1"/>
    <xf numFmtId="0" fontId="17" fillId="0" borderId="0" xfId="5" applyFont="1" applyAlignment="1">
      <alignment horizontal="center"/>
    </xf>
    <xf numFmtId="0" fontId="15" fillId="0" borderId="0" xfId="5" applyFont="1" applyAlignment="1">
      <alignment horizontal="centerContinuous" wrapText="1"/>
    </xf>
    <xf numFmtId="0" fontId="15" fillId="0" borderId="1" xfId="5" applyFont="1" applyBorder="1" applyAlignment="1">
      <alignment horizontal="centerContinuous" wrapText="1"/>
    </xf>
    <xf numFmtId="9" fontId="0" fillId="0" borderId="0" xfId="6" applyFont="1"/>
    <xf numFmtId="0" fontId="0" fillId="0" borderId="0" xfId="0" applyAlignment="1">
      <alignment horizontal="left" indent="1"/>
    </xf>
    <xf numFmtId="0" fontId="6" fillId="0" borderId="0" xfId="0" applyFont="1" applyAlignment="1">
      <alignment horizontal="left" indent="1"/>
    </xf>
    <xf numFmtId="0" fontId="1" fillId="0" borderId="0" xfId="0" applyFont="1"/>
  </cellXfs>
  <cellStyles count="8">
    <cellStyle name="Comma" xfId="1" builtinId="3"/>
    <cellStyle name="Currency" xfId="2" builtinId="4"/>
    <cellStyle name="Currency 2" xfId="4" xr:uid="{00000000-0005-0000-0000-000002000000}"/>
    <cellStyle name="Hyperlink" xfId="3" builtinId="8"/>
    <cellStyle name="Normal" xfId="0" builtinId="0"/>
    <cellStyle name="Normal 2" xfId="5" xr:uid="{00000000-0005-0000-0000-000005000000}"/>
    <cellStyle name="Normal 3" xfId="7" xr:uid="{00000000-0005-0000-0000-000006000000}"/>
    <cellStyle name="Percent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raftbreweryfinance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raftbreweryfinance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raftbreweryfinance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raftbreweryfinanc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1"/>
  <sheetViews>
    <sheetView tabSelected="1" zoomScaleNormal="100" workbookViewId="0">
      <selection activeCell="D12" sqref="D12"/>
    </sheetView>
  </sheetViews>
  <sheetFormatPr defaultColWidth="9.109375" defaultRowHeight="14.4" x14ac:dyDescent="0.3"/>
  <cols>
    <col min="1" max="1" width="29.88671875" style="3" bestFit="1" customWidth="1"/>
    <col min="2" max="2" width="13" style="3" bestFit="1" customWidth="1"/>
    <col min="3" max="8" width="9.5546875" style="3" bestFit="1" customWidth="1"/>
    <col min="9" max="9" width="9.88671875" style="3" bestFit="1" customWidth="1"/>
    <col min="10" max="10" width="10.6640625" style="3" bestFit="1" customWidth="1"/>
    <col min="11" max="11" width="9.88671875" style="3" bestFit="1" customWidth="1"/>
    <col min="12" max="14" width="10.5546875" style="3" bestFit="1" customWidth="1"/>
    <col min="15" max="16384" width="9.109375" style="3"/>
  </cols>
  <sheetData>
    <row r="1" spans="1:14" x14ac:dyDescent="0.3">
      <c r="A1" s="10" t="s">
        <v>1</v>
      </c>
    </row>
    <row r="2" spans="1:14" x14ac:dyDescent="0.3">
      <c r="A2" s="4" t="s">
        <v>0</v>
      </c>
    </row>
    <row r="4" spans="1:14" x14ac:dyDescent="0.3">
      <c r="A4" s="10" t="s">
        <v>97</v>
      </c>
    </row>
    <row r="5" spans="1:14" x14ac:dyDescent="0.3">
      <c r="D5" s="13" t="s">
        <v>16</v>
      </c>
    </row>
    <row r="6" spans="1:14" x14ac:dyDescent="0.3">
      <c r="A6" s="16" t="s">
        <v>7</v>
      </c>
      <c r="D6" s="3" t="s">
        <v>12</v>
      </c>
    </row>
    <row r="7" spans="1:14" x14ac:dyDescent="0.3">
      <c r="D7" s="3" t="s">
        <v>13</v>
      </c>
    </row>
    <row r="8" spans="1:14" x14ac:dyDescent="0.3">
      <c r="A8" s="3" t="s">
        <v>8</v>
      </c>
      <c r="B8" s="11">
        <v>250000</v>
      </c>
      <c r="D8" s="3" t="s">
        <v>14</v>
      </c>
    </row>
    <row r="9" spans="1:14" x14ac:dyDescent="0.3">
      <c r="A9" s="3" t="s">
        <v>9</v>
      </c>
      <c r="B9" s="11">
        <v>10000</v>
      </c>
      <c r="D9" s="3" t="s">
        <v>15</v>
      </c>
    </row>
    <row r="10" spans="1:14" x14ac:dyDescent="0.3">
      <c r="A10" s="3" t="s">
        <v>10</v>
      </c>
      <c r="B10" s="12">
        <f>B8/B9</f>
        <v>25</v>
      </c>
      <c r="D10" s="3" t="s">
        <v>17</v>
      </c>
    </row>
    <row r="11" spans="1:14" x14ac:dyDescent="0.3">
      <c r="D11" s="32" t="s">
        <v>98</v>
      </c>
    </row>
    <row r="12" spans="1:14" x14ac:dyDescent="0.3">
      <c r="I12" s="9"/>
      <c r="J12" s="9"/>
      <c r="K12" s="9"/>
      <c r="L12" s="9"/>
      <c r="M12" s="9"/>
      <c r="N12" s="9"/>
    </row>
    <row r="13" spans="1:14" x14ac:dyDescent="0.3">
      <c r="A13" s="3" t="s">
        <v>2</v>
      </c>
      <c r="C13" s="5">
        <v>43496</v>
      </c>
      <c r="D13" s="5">
        <v>43524</v>
      </c>
      <c r="E13" s="5">
        <v>43555</v>
      </c>
      <c r="F13" s="5">
        <v>43585</v>
      </c>
      <c r="G13" s="5">
        <v>43616</v>
      </c>
      <c r="H13" s="5">
        <v>43646</v>
      </c>
      <c r="I13" s="5">
        <v>43677</v>
      </c>
      <c r="J13" s="5">
        <v>43708</v>
      </c>
      <c r="K13" s="5">
        <v>43738</v>
      </c>
      <c r="L13" s="5">
        <v>43769</v>
      </c>
      <c r="M13" s="5">
        <v>43799</v>
      </c>
      <c r="N13" s="5">
        <v>43830</v>
      </c>
    </row>
    <row r="14" spans="1:14" x14ac:dyDescent="0.3">
      <c r="A14" s="3" t="s">
        <v>3</v>
      </c>
      <c r="C14" s="6">
        <v>31</v>
      </c>
      <c r="D14" s="6">
        <v>28</v>
      </c>
      <c r="E14" s="6">
        <v>31</v>
      </c>
      <c r="F14" s="6">
        <v>30</v>
      </c>
      <c r="G14" s="6">
        <v>31</v>
      </c>
      <c r="H14" s="6">
        <v>30</v>
      </c>
      <c r="I14" s="6">
        <v>31</v>
      </c>
      <c r="J14" s="6">
        <v>31</v>
      </c>
      <c r="K14" s="6">
        <v>30</v>
      </c>
      <c r="L14" s="6">
        <v>31</v>
      </c>
      <c r="M14" s="6">
        <v>30</v>
      </c>
      <c r="N14" s="6">
        <v>31</v>
      </c>
    </row>
    <row r="15" spans="1:14" x14ac:dyDescent="0.3"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3">
      <c r="A16" s="3" t="s">
        <v>4</v>
      </c>
      <c r="C16" s="6">
        <v>300000</v>
      </c>
      <c r="D16" s="6">
        <v>275000</v>
      </c>
      <c r="E16" s="6">
        <v>250000</v>
      </c>
      <c r="F16" s="6">
        <v>260000</v>
      </c>
      <c r="G16" s="6">
        <v>325000</v>
      </c>
      <c r="H16" s="6">
        <v>350000</v>
      </c>
      <c r="I16" s="6">
        <v>375000</v>
      </c>
      <c r="J16" s="6">
        <v>420000</v>
      </c>
      <c r="K16" s="6">
        <v>390000</v>
      </c>
      <c r="L16" s="6">
        <v>300000</v>
      </c>
      <c r="M16" s="6">
        <v>300000</v>
      </c>
      <c r="N16" s="6">
        <v>300000</v>
      </c>
    </row>
    <row r="17" spans="1:14" x14ac:dyDescent="0.3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x14ac:dyDescent="0.3">
      <c r="A18" s="3" t="s">
        <v>11</v>
      </c>
      <c r="C18" s="6">
        <v>275000</v>
      </c>
      <c r="D18" s="6">
        <v>250000</v>
      </c>
      <c r="E18" s="6">
        <v>235000</v>
      </c>
      <c r="F18" s="6">
        <v>270000</v>
      </c>
      <c r="G18" s="6">
        <v>280000</v>
      </c>
      <c r="H18" s="6">
        <v>360000</v>
      </c>
      <c r="I18" s="6">
        <v>390000</v>
      </c>
      <c r="J18" s="6">
        <v>425000</v>
      </c>
      <c r="K18" s="6">
        <v>420000</v>
      </c>
      <c r="L18" s="6">
        <v>350000</v>
      </c>
      <c r="M18" s="6">
        <v>290000</v>
      </c>
      <c r="N18" s="6">
        <v>275000</v>
      </c>
    </row>
    <row r="19" spans="1:14" x14ac:dyDescent="0.3">
      <c r="A19" s="3" t="s">
        <v>5</v>
      </c>
      <c r="C19" s="6">
        <f t="shared" ref="C19:N19" si="0">C18/C14</f>
        <v>8870.967741935483</v>
      </c>
      <c r="D19" s="6">
        <f t="shared" si="0"/>
        <v>8928.5714285714294</v>
      </c>
      <c r="E19" s="6">
        <f t="shared" si="0"/>
        <v>7580.6451612903229</v>
      </c>
      <c r="F19" s="6">
        <f t="shared" si="0"/>
        <v>9000</v>
      </c>
      <c r="G19" s="6">
        <f t="shared" si="0"/>
        <v>9032.2580645161288</v>
      </c>
      <c r="H19" s="6">
        <f t="shared" si="0"/>
        <v>12000</v>
      </c>
      <c r="I19" s="6">
        <f t="shared" si="0"/>
        <v>12580.645161290322</v>
      </c>
      <c r="J19" s="6">
        <f t="shared" si="0"/>
        <v>13709.677419354839</v>
      </c>
      <c r="K19" s="6">
        <f t="shared" si="0"/>
        <v>14000</v>
      </c>
      <c r="L19" s="6">
        <f t="shared" si="0"/>
        <v>11290.322580645161</v>
      </c>
      <c r="M19" s="6">
        <f t="shared" si="0"/>
        <v>9666.6666666666661</v>
      </c>
      <c r="N19" s="6">
        <f t="shared" si="0"/>
        <v>8870.967741935483</v>
      </c>
    </row>
    <row r="20" spans="1:14" x14ac:dyDescent="0.3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3">
      <c r="A21" s="3" t="s">
        <v>6</v>
      </c>
      <c r="C21" s="8">
        <f t="shared" ref="C21:N21" si="1">C16/C19</f>
        <v>33.81818181818182</v>
      </c>
      <c r="D21" s="8">
        <f t="shared" si="1"/>
        <v>30.799999999999997</v>
      </c>
      <c r="E21" s="8">
        <f t="shared" si="1"/>
        <v>32.978723404255319</v>
      </c>
      <c r="F21" s="8">
        <f t="shared" si="1"/>
        <v>28.888888888888889</v>
      </c>
      <c r="G21" s="8">
        <f t="shared" si="1"/>
        <v>35.982142857142861</v>
      </c>
      <c r="H21" s="8">
        <f t="shared" si="1"/>
        <v>29.166666666666668</v>
      </c>
      <c r="I21" s="8">
        <f t="shared" si="1"/>
        <v>29.80769230769231</v>
      </c>
      <c r="J21" s="8">
        <f t="shared" si="1"/>
        <v>30.635294117647057</v>
      </c>
      <c r="K21" s="8">
        <f t="shared" si="1"/>
        <v>27.857142857142858</v>
      </c>
      <c r="L21" s="8">
        <f t="shared" si="1"/>
        <v>26.571428571428573</v>
      </c>
      <c r="M21" s="8">
        <f t="shared" si="1"/>
        <v>31.03448275862069</v>
      </c>
      <c r="N21" s="8">
        <f t="shared" si="1"/>
        <v>33.81818181818182</v>
      </c>
    </row>
  </sheetData>
  <hyperlinks>
    <hyperlink ref="A2" r:id="rId1" xr:uid="{00000000-0004-0000-01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3"/>
  <sheetViews>
    <sheetView zoomScale="110" zoomScaleNormal="110" workbookViewId="0">
      <selection activeCell="J20" sqref="J20"/>
    </sheetView>
  </sheetViews>
  <sheetFormatPr defaultRowHeight="14.4" x14ac:dyDescent="0.3"/>
  <cols>
    <col min="2" max="2" width="11.33203125" customWidth="1"/>
    <col min="3" max="3" width="12.88671875" customWidth="1"/>
  </cols>
  <sheetData>
    <row r="1" spans="1:7" x14ac:dyDescent="0.3">
      <c r="A1" s="10" t="s">
        <v>26</v>
      </c>
      <c r="B1" s="3"/>
      <c r="C1" s="3"/>
      <c r="D1" s="3"/>
    </row>
    <row r="2" spans="1:7" x14ac:dyDescent="0.3">
      <c r="A2" s="4" t="s">
        <v>0</v>
      </c>
      <c r="B2" s="3"/>
      <c r="C2" s="3"/>
      <c r="D2" s="3"/>
    </row>
    <row r="3" spans="1:7" x14ac:dyDescent="0.3">
      <c r="A3" s="3"/>
      <c r="B3" s="3"/>
      <c r="C3" s="3"/>
      <c r="D3" s="3"/>
    </row>
    <row r="4" spans="1:7" x14ac:dyDescent="0.3">
      <c r="A4" s="10" t="s">
        <v>78</v>
      </c>
      <c r="B4" s="3"/>
      <c r="C4" s="3"/>
      <c r="D4" s="3"/>
      <c r="G4" s="13" t="s">
        <v>16</v>
      </c>
    </row>
    <row r="5" spans="1:7" x14ac:dyDescent="0.3">
      <c r="A5" s="3"/>
      <c r="B5" s="3"/>
      <c r="C5" s="3"/>
      <c r="G5" s="3" t="s">
        <v>27</v>
      </c>
    </row>
    <row r="6" spans="1:7" x14ac:dyDescent="0.3">
      <c r="A6" s="14" t="s">
        <v>25</v>
      </c>
      <c r="B6" s="3"/>
      <c r="C6" s="3"/>
      <c r="G6" t="s">
        <v>28</v>
      </c>
    </row>
    <row r="7" spans="1:7" x14ac:dyDescent="0.3">
      <c r="G7" t="s">
        <v>30</v>
      </c>
    </row>
    <row r="8" spans="1:7" x14ac:dyDescent="0.3">
      <c r="A8" s="15" t="s">
        <v>18</v>
      </c>
      <c r="G8" t="s">
        <v>31</v>
      </c>
    </row>
    <row r="9" spans="1:7" x14ac:dyDescent="0.3">
      <c r="A9" t="s">
        <v>19</v>
      </c>
      <c r="C9" s="2">
        <v>10000</v>
      </c>
      <c r="D9" t="s">
        <v>20</v>
      </c>
    </row>
    <row r="10" spans="1:7" x14ac:dyDescent="0.3">
      <c r="A10" t="s">
        <v>21</v>
      </c>
      <c r="C10" s="2">
        <v>500</v>
      </c>
      <c r="D10" t="s">
        <v>20</v>
      </c>
    </row>
    <row r="11" spans="1:7" x14ac:dyDescent="0.3">
      <c r="A11" t="s">
        <v>22</v>
      </c>
      <c r="C11" s="2">
        <f>C9/C10</f>
        <v>20</v>
      </c>
      <c r="D11" t="s">
        <v>23</v>
      </c>
    </row>
    <row r="12" spans="1:7" x14ac:dyDescent="0.3">
      <c r="A12" t="s">
        <v>24</v>
      </c>
      <c r="C12" s="2">
        <v>10</v>
      </c>
      <c r="D12" t="s">
        <v>23</v>
      </c>
    </row>
    <row r="13" spans="1:7" x14ac:dyDescent="0.3">
      <c r="C13" s="2"/>
    </row>
  </sheetData>
  <hyperlinks>
    <hyperlink ref="A2" r:id="rId1" xr:uid="{00000000-0004-0000-02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7"/>
  <sheetViews>
    <sheetView zoomScale="110" zoomScaleNormal="110" workbookViewId="0">
      <selection activeCell="J21" sqref="J21"/>
    </sheetView>
  </sheetViews>
  <sheetFormatPr defaultRowHeight="14.4" x14ac:dyDescent="0.3"/>
  <cols>
    <col min="2" max="2" width="16.88671875" customWidth="1"/>
    <col min="3" max="3" width="15.109375" bestFit="1" customWidth="1"/>
  </cols>
  <sheetData>
    <row r="1" spans="1:5" x14ac:dyDescent="0.3">
      <c r="A1" s="10" t="s">
        <v>29</v>
      </c>
      <c r="B1" s="3"/>
      <c r="C1" s="3"/>
      <c r="D1" s="3"/>
    </row>
    <row r="2" spans="1:5" x14ac:dyDescent="0.3">
      <c r="A2" s="4" t="s">
        <v>0</v>
      </c>
      <c r="B2" s="3"/>
      <c r="C2" s="3"/>
      <c r="D2" s="3"/>
    </row>
    <row r="3" spans="1:5" x14ac:dyDescent="0.3">
      <c r="A3" s="3"/>
      <c r="B3" s="3"/>
      <c r="C3" s="3"/>
      <c r="D3" s="3"/>
    </row>
    <row r="4" spans="1:5" x14ac:dyDescent="0.3">
      <c r="A4" s="10" t="s">
        <v>79</v>
      </c>
      <c r="B4" s="3"/>
      <c r="C4" s="3"/>
      <c r="D4" s="3"/>
    </row>
    <row r="5" spans="1:5" x14ac:dyDescent="0.3">
      <c r="A5" s="3"/>
      <c r="B5" s="3"/>
      <c r="C5" s="3"/>
    </row>
    <row r="6" spans="1:5" x14ac:dyDescent="0.3">
      <c r="A6" s="17" t="s">
        <v>37</v>
      </c>
      <c r="B6" s="3"/>
      <c r="C6" s="3"/>
    </row>
    <row r="7" spans="1:5" x14ac:dyDescent="0.3">
      <c r="A7" s="17" t="s">
        <v>38</v>
      </c>
      <c r="B7" s="3"/>
      <c r="C7" s="3"/>
    </row>
    <row r="9" spans="1:5" x14ac:dyDescent="0.3">
      <c r="A9" s="15" t="s">
        <v>32</v>
      </c>
      <c r="E9" s="13" t="s">
        <v>16</v>
      </c>
    </row>
    <row r="10" spans="1:5" x14ac:dyDescent="0.3">
      <c r="A10" t="s">
        <v>33</v>
      </c>
      <c r="C10" s="19">
        <v>200000</v>
      </c>
      <c r="E10" s="3" t="s">
        <v>71</v>
      </c>
    </row>
    <row r="11" spans="1:5" x14ac:dyDescent="0.3">
      <c r="A11" t="s">
        <v>34</v>
      </c>
      <c r="C11" s="2">
        <v>30</v>
      </c>
      <c r="E11" t="s">
        <v>72</v>
      </c>
    </row>
    <row r="12" spans="1:5" x14ac:dyDescent="0.3">
      <c r="C12" s="19">
        <f>C10*C11</f>
        <v>6000000</v>
      </c>
      <c r="E12" t="s">
        <v>39</v>
      </c>
    </row>
    <row r="13" spans="1:5" x14ac:dyDescent="0.3">
      <c r="A13" t="s">
        <v>35</v>
      </c>
      <c r="C13" s="19">
        <v>350000</v>
      </c>
      <c r="E13" t="s">
        <v>40</v>
      </c>
    </row>
    <row r="14" spans="1:5" x14ac:dyDescent="0.3">
      <c r="A14" t="s">
        <v>36</v>
      </c>
      <c r="C14" s="20">
        <f>C12/C13</f>
        <v>17.142857142857142</v>
      </c>
      <c r="E14" t="s">
        <v>41</v>
      </c>
    </row>
    <row r="15" spans="1:5" x14ac:dyDescent="0.3">
      <c r="C15" s="2"/>
    </row>
    <row r="17" spans="1:1" ht="15" customHeight="1" x14ac:dyDescent="0.3">
      <c r="A17" s="18"/>
    </row>
  </sheetData>
  <hyperlinks>
    <hyperlink ref="A2" r:id="rId1" xr:uid="{00000000-0004-0000-03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2"/>
  <sheetViews>
    <sheetView zoomScale="110" zoomScaleNormal="110" workbookViewId="0">
      <selection activeCell="C8" sqref="C8"/>
    </sheetView>
  </sheetViews>
  <sheetFormatPr defaultRowHeight="14.4" x14ac:dyDescent="0.3"/>
  <cols>
    <col min="3" max="3" width="12.33203125" bestFit="1" customWidth="1"/>
  </cols>
  <sheetData>
    <row r="1" spans="1:5" x14ac:dyDescent="0.3">
      <c r="A1" s="10" t="s">
        <v>42</v>
      </c>
      <c r="B1" s="3"/>
      <c r="C1" s="3"/>
      <c r="D1" s="3"/>
    </row>
    <row r="2" spans="1:5" x14ac:dyDescent="0.3">
      <c r="A2" s="4" t="s">
        <v>0</v>
      </c>
      <c r="B2" s="3"/>
      <c r="C2" s="3"/>
      <c r="D2" s="3"/>
    </row>
    <row r="3" spans="1:5" x14ac:dyDescent="0.3">
      <c r="A3" s="3"/>
      <c r="B3" s="3"/>
      <c r="C3" s="3"/>
      <c r="D3" s="3"/>
    </row>
    <row r="4" spans="1:5" x14ac:dyDescent="0.3">
      <c r="A4" s="10" t="s">
        <v>80</v>
      </c>
      <c r="B4" s="3"/>
      <c r="C4" s="3"/>
      <c r="D4" s="3"/>
    </row>
    <row r="5" spans="1:5" x14ac:dyDescent="0.3">
      <c r="A5" s="3" t="s">
        <v>91</v>
      </c>
      <c r="B5" s="3"/>
      <c r="C5" s="3"/>
    </row>
    <row r="7" spans="1:5" x14ac:dyDescent="0.3">
      <c r="A7" s="15" t="s">
        <v>77</v>
      </c>
      <c r="E7" s="13" t="s">
        <v>16</v>
      </c>
    </row>
    <row r="8" spans="1:5" x14ac:dyDescent="0.3">
      <c r="A8" t="s">
        <v>73</v>
      </c>
      <c r="C8" s="19">
        <v>200000</v>
      </c>
      <c r="E8" t="s">
        <v>81</v>
      </c>
    </row>
    <row r="9" spans="1:5" x14ac:dyDescent="0.3">
      <c r="A9" s="30" t="s">
        <v>74</v>
      </c>
      <c r="E9" s="3" t="s">
        <v>88</v>
      </c>
    </row>
    <row r="10" spans="1:5" x14ac:dyDescent="0.3">
      <c r="A10" t="s">
        <v>75</v>
      </c>
      <c r="C10" s="19">
        <v>1750000</v>
      </c>
      <c r="E10" s="31" t="s">
        <v>89</v>
      </c>
    </row>
    <row r="11" spans="1:5" x14ac:dyDescent="0.3">
      <c r="A11" s="30" t="s">
        <v>76</v>
      </c>
      <c r="C11" s="29">
        <f>C8/C10</f>
        <v>0.11428571428571428</v>
      </c>
    </row>
    <row r="14" spans="1:5" x14ac:dyDescent="0.3">
      <c r="A14" s="1" t="s">
        <v>82</v>
      </c>
      <c r="E14" s="1" t="s">
        <v>90</v>
      </c>
    </row>
    <row r="15" spans="1:5" x14ac:dyDescent="0.3">
      <c r="A15" t="s">
        <v>83</v>
      </c>
      <c r="C15" s="19">
        <v>25000</v>
      </c>
      <c r="E15" t="s">
        <v>85</v>
      </c>
    </row>
    <row r="16" spans="1:5" x14ac:dyDescent="0.3">
      <c r="A16" s="30" t="s">
        <v>74</v>
      </c>
      <c r="E16" t="s">
        <v>86</v>
      </c>
    </row>
    <row r="17" spans="1:5" x14ac:dyDescent="0.3">
      <c r="A17" t="s">
        <v>84</v>
      </c>
      <c r="C17" s="19">
        <v>150000</v>
      </c>
      <c r="E17" t="s">
        <v>87</v>
      </c>
    </row>
    <row r="18" spans="1:5" x14ac:dyDescent="0.3">
      <c r="A18" s="30" t="s">
        <v>76</v>
      </c>
      <c r="C18" s="29">
        <f>C15/C17</f>
        <v>0.16666666666666666</v>
      </c>
    </row>
    <row r="19" spans="1:5" x14ac:dyDescent="0.3">
      <c r="E19" t="s">
        <v>92</v>
      </c>
    </row>
    <row r="20" spans="1:5" x14ac:dyDescent="0.3">
      <c r="E20" t="s">
        <v>93</v>
      </c>
    </row>
    <row r="21" spans="1:5" x14ac:dyDescent="0.3">
      <c r="E21" t="s">
        <v>94</v>
      </c>
    </row>
    <row r="22" spans="1:5" x14ac:dyDescent="0.3">
      <c r="E22" t="s">
        <v>95</v>
      </c>
    </row>
  </sheetData>
  <hyperlinks>
    <hyperlink ref="A2" r:id="rId1" xr:uid="{00000000-0004-0000-0400-000000000000}"/>
  </hyperlinks>
  <pageMargins left="0.7" right="0.7" top="0.75" bottom="0.75" header="0.3" footer="0.3"/>
  <pageSetup orientation="portrait" horizontalDpi="4294967293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8"/>
  <sheetViews>
    <sheetView zoomScaleNormal="100" workbookViewId="0">
      <selection activeCell="H16" sqref="H16"/>
    </sheetView>
  </sheetViews>
  <sheetFormatPr defaultColWidth="9.109375" defaultRowHeight="14.4" x14ac:dyDescent="0.3"/>
  <cols>
    <col min="1" max="1" width="26.44140625" style="3" customWidth="1"/>
    <col min="2" max="2" width="14.33203125" style="3" customWidth="1"/>
    <col min="3" max="3" width="10.88671875" style="3" customWidth="1"/>
    <col min="4" max="4" width="11.33203125" style="3" customWidth="1"/>
    <col min="5" max="5" width="12.6640625" style="3" customWidth="1"/>
    <col min="6" max="6" width="12.33203125" style="3" customWidth="1"/>
    <col min="7" max="7" width="10.44140625" style="3" bestFit="1" customWidth="1"/>
    <col min="8" max="8" width="9.5546875" style="3" bestFit="1" customWidth="1"/>
    <col min="9" max="9" width="4.109375" style="3" customWidth="1"/>
    <col min="10" max="10" width="72.33203125" style="3" bestFit="1" customWidth="1"/>
    <col min="11" max="16384" width="9.109375" style="3"/>
  </cols>
  <sheetData>
    <row r="1" spans="1:10" x14ac:dyDescent="0.3">
      <c r="A1" s="22" t="s">
        <v>70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x14ac:dyDescent="0.3">
      <c r="A2" s="24" t="s">
        <v>96</v>
      </c>
      <c r="B2" s="24"/>
      <c r="C2" s="24"/>
      <c r="D2" s="24"/>
      <c r="E2" s="24"/>
      <c r="F2" s="24"/>
      <c r="G2" s="24"/>
      <c r="H2" s="24"/>
      <c r="I2" s="24"/>
      <c r="J2" s="24"/>
    </row>
    <row r="5" spans="1:10" ht="15" thickBot="1" x14ac:dyDescent="0.35">
      <c r="A5" s="22"/>
      <c r="B5" s="22"/>
      <c r="C5" s="28" t="s">
        <v>69</v>
      </c>
      <c r="D5" s="28"/>
      <c r="E5" s="28"/>
      <c r="F5" s="28"/>
      <c r="G5" s="27"/>
      <c r="H5" s="22"/>
      <c r="I5" s="22"/>
      <c r="J5" s="22"/>
    </row>
    <row r="6" spans="1:10" x14ac:dyDescent="0.3">
      <c r="A6" s="25" t="s">
        <v>68</v>
      </c>
      <c r="B6" s="25" t="s">
        <v>67</v>
      </c>
      <c r="C6" s="26" t="s">
        <v>66</v>
      </c>
      <c r="D6" s="26" t="s">
        <v>65</v>
      </c>
      <c r="E6" s="26" t="s">
        <v>64</v>
      </c>
      <c r="F6" s="26" t="s">
        <v>63</v>
      </c>
      <c r="G6" s="26" t="s">
        <v>62</v>
      </c>
      <c r="H6" s="26" t="s">
        <v>61</v>
      </c>
      <c r="I6" s="25"/>
      <c r="J6" s="25" t="s">
        <v>60</v>
      </c>
    </row>
    <row r="7" spans="1:10" x14ac:dyDescent="0.3">
      <c r="A7" s="24"/>
      <c r="B7" s="24"/>
      <c r="C7" s="23"/>
      <c r="D7" s="23"/>
      <c r="E7" s="23"/>
      <c r="F7" s="23"/>
      <c r="G7" s="23"/>
      <c r="H7" s="23"/>
      <c r="I7" s="24"/>
      <c r="J7" s="24"/>
    </row>
    <row r="8" spans="1:10" x14ac:dyDescent="0.3">
      <c r="A8" s="24" t="s">
        <v>59</v>
      </c>
      <c r="B8" s="24" t="s">
        <v>58</v>
      </c>
      <c r="C8" s="23"/>
      <c r="D8" s="23"/>
      <c r="E8" s="23">
        <v>22000</v>
      </c>
      <c r="F8" s="23">
        <v>22000</v>
      </c>
      <c r="G8" s="23" t="s">
        <v>57</v>
      </c>
      <c r="H8" s="23">
        <f>SUM(C8:F8)</f>
        <v>44000</v>
      </c>
      <c r="I8" s="24"/>
      <c r="J8" s="24" t="s">
        <v>56</v>
      </c>
    </row>
    <row r="9" spans="1:10" x14ac:dyDescent="0.3">
      <c r="A9" s="24" t="s">
        <v>55</v>
      </c>
      <c r="B9" s="24" t="s">
        <v>52</v>
      </c>
      <c r="C9" s="23"/>
      <c r="D9" s="23">
        <f>100*85</f>
        <v>8500</v>
      </c>
      <c r="E9" s="23">
        <f>100*75</f>
        <v>7500</v>
      </c>
      <c r="F9" s="23"/>
      <c r="G9" s="23" t="s">
        <v>51</v>
      </c>
      <c r="H9" s="23">
        <f>SUM(C9:F9)</f>
        <v>16000</v>
      </c>
      <c r="I9" s="24"/>
      <c r="J9" s="24" t="s">
        <v>54</v>
      </c>
    </row>
    <row r="10" spans="1:10" x14ac:dyDescent="0.3">
      <c r="A10" s="24" t="s">
        <v>53</v>
      </c>
      <c r="B10" s="24" t="s">
        <v>52</v>
      </c>
      <c r="C10" s="23">
        <v>5000</v>
      </c>
      <c r="D10" s="23"/>
      <c r="E10" s="23"/>
      <c r="F10" s="23"/>
      <c r="G10" s="23" t="s">
        <v>51</v>
      </c>
      <c r="H10" s="23">
        <f>SUM(C10:F10)</f>
        <v>5000</v>
      </c>
      <c r="I10" s="24"/>
      <c r="J10" s="24" t="s">
        <v>50</v>
      </c>
    </row>
    <row r="11" spans="1:10" x14ac:dyDescent="0.3">
      <c r="A11" s="24" t="s">
        <v>49</v>
      </c>
      <c r="B11" s="24" t="s">
        <v>48</v>
      </c>
      <c r="C11" s="23"/>
      <c r="D11" s="23">
        <v>15000</v>
      </c>
      <c r="E11" s="23"/>
      <c r="F11" s="23"/>
      <c r="G11" s="23" t="s">
        <v>47</v>
      </c>
      <c r="H11" s="23">
        <f>SUM(C11:F11)</f>
        <v>15000</v>
      </c>
      <c r="I11" s="24"/>
      <c r="J11" s="24"/>
    </row>
    <row r="12" spans="1:10" x14ac:dyDescent="0.3">
      <c r="A12" s="24"/>
      <c r="B12" s="24"/>
      <c r="C12" s="23"/>
      <c r="D12" s="23"/>
      <c r="E12" s="23"/>
      <c r="F12" s="23"/>
      <c r="G12" s="23"/>
      <c r="H12" s="23"/>
    </row>
    <row r="13" spans="1:10" x14ac:dyDescent="0.3">
      <c r="A13" s="22" t="s">
        <v>46</v>
      </c>
      <c r="B13" s="22"/>
      <c r="C13" s="21">
        <f>SUM(C8:C11)</f>
        <v>5000</v>
      </c>
      <c r="D13" s="21">
        <f>SUM(D8:D11)</f>
        <v>23500</v>
      </c>
      <c r="E13" s="21">
        <f>SUM(E8:E11)</f>
        <v>29500</v>
      </c>
      <c r="F13" s="21">
        <f>SUM(F8:F11)</f>
        <v>22000</v>
      </c>
      <c r="G13" s="21"/>
      <c r="H13" s="21">
        <f>SUM(H8:H11)</f>
        <v>80000</v>
      </c>
    </row>
    <row r="16" spans="1:10" x14ac:dyDescent="0.3">
      <c r="A16" s="3" t="s">
        <v>45</v>
      </c>
    </row>
    <row r="17" spans="1:1" x14ac:dyDescent="0.3">
      <c r="A17" s="3" t="s">
        <v>44</v>
      </c>
    </row>
    <row r="18" spans="1:1" x14ac:dyDescent="0.3">
      <c r="A18" s="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Accounts Receivable</vt:lpstr>
      <vt:lpstr>Inventory</vt:lpstr>
      <vt:lpstr>Accounts Payable</vt:lpstr>
      <vt:lpstr>Capital Expenses</vt:lpstr>
      <vt:lpstr>Capital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Shumway, Kary</dc:creator>
  <cp:lastModifiedBy>Kary Shumway</cp:lastModifiedBy>
  <dcterms:created xsi:type="dcterms:W3CDTF">2017-12-24T22:42:15Z</dcterms:created>
  <dcterms:modified xsi:type="dcterms:W3CDTF">2019-05-09T11:56:53Z</dcterms:modified>
</cp:coreProperties>
</file>